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sanjoaquincog-my.sharepoint.com/personal/phimmasone_sjcog_org/Documents/Desktop/Work/FTIP/2025 FTIP/Drafts/02 Final for Adoption/"/>
    </mc:Choice>
  </mc:AlternateContent>
  <xr:revisionPtr revIDLastSave="34" documentId="13_ncr:1_{58D6F28B-E952-4FA8-9515-A605D9F445E3}" xr6:coauthVersionLast="47" xr6:coauthVersionMax="47" xr10:uidLastSave="{AC7A890D-7C07-4A7C-A444-ECD773089B0D}"/>
  <bookViews>
    <workbookView xWindow="1575" yWindow="60" windowWidth="24090" windowHeight="15600" activeTab="3" xr2:uid="{99FDBA8E-F39D-4D3E-8B56-1FA1CBF5AF9F}"/>
  </bookViews>
  <sheets>
    <sheet name="Summary Page" sheetId="6" r:id="rId1"/>
    <sheet name="PM1" sheetId="1" r:id="rId2"/>
    <sheet name="PM2" sheetId="2" r:id="rId3"/>
    <sheet name="PM3" sheetId="3" r:id="rId4"/>
    <sheet name="TAM" sheetId="4" r:id="rId5"/>
    <sheet name="Transit Safety" sheetId="5" r:id="rId6"/>
  </sheets>
  <definedNames>
    <definedName name="_xlnm.Print_Area" localSheetId="1">'PM1'!$A$1:$G$15</definedName>
    <definedName name="_xlnm.Print_Area" localSheetId="2">'PM2'!$A$1:$G$33</definedName>
    <definedName name="_xlnm.Print_Area" localSheetId="3">'PM3'!$A$1:$G$24</definedName>
    <definedName name="_xlnm.Print_Area" localSheetId="4">TAM!$A$1:$R$23</definedName>
    <definedName name="_xlnm.Print_Area" localSheetId="5">'Transit Safety'!$A$1:$V$19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3" l="1"/>
  <c r="G17" i="3"/>
  <c r="E17" i="3"/>
  <c r="C17" i="3"/>
  <c r="G12" i="5"/>
  <c r="D14" i="1" l="1"/>
  <c r="D32" i="2"/>
  <c r="D13" i="5"/>
  <c r="D20" i="4"/>
  <c r="B20" i="4" l="1"/>
  <c r="F14" i="1"/>
  <c r="G32" i="2"/>
  <c r="F32" i="2"/>
  <c r="F31" i="2"/>
  <c r="D31" i="2"/>
  <c r="G14" i="2"/>
  <c r="G15" i="2"/>
  <c r="G16" i="2"/>
  <c r="G17" i="2"/>
  <c r="G18" i="2"/>
  <c r="G19" i="2"/>
  <c r="G20" i="2"/>
  <c r="G21" i="2"/>
  <c r="G22" i="2"/>
  <c r="G23" i="2"/>
  <c r="G24" i="2"/>
  <c r="G25" i="2"/>
  <c r="G26" i="2"/>
  <c r="G27" i="2"/>
  <c r="G28" i="2"/>
  <c r="G29" i="2"/>
  <c r="G30" i="2"/>
  <c r="C31" i="2"/>
  <c r="C14" i="2"/>
  <c r="C15" i="2"/>
  <c r="C16" i="2"/>
  <c r="C17" i="2"/>
  <c r="C18" i="2"/>
  <c r="C19" i="2"/>
  <c r="C20" i="2"/>
  <c r="C21" i="2"/>
  <c r="C22" i="2"/>
  <c r="C23" i="2"/>
  <c r="C24" i="2"/>
  <c r="C25" i="2"/>
  <c r="C26" i="2"/>
  <c r="C27" i="2"/>
  <c r="C28" i="2"/>
  <c r="C29" i="2"/>
  <c r="C30" i="2"/>
  <c r="C13" i="2"/>
  <c r="B31" i="2"/>
  <c r="B13" i="5"/>
  <c r="B14" i="1"/>
  <c r="F13" i="5"/>
  <c r="F20" i="4"/>
  <c r="B10" i="3" l="1"/>
  <c r="E20" i="4" l="1"/>
  <c r="B20" i="3"/>
  <c r="D23" i="1"/>
  <c r="D25" i="1" s="1"/>
  <c r="E14" i="5"/>
  <c r="C12" i="5"/>
  <c r="C21" i="4"/>
  <c r="E19" i="4" l="1"/>
  <c r="E13" i="5"/>
  <c r="C14" i="5"/>
  <c r="C13" i="5"/>
  <c r="E12" i="5"/>
  <c r="G13" i="5"/>
  <c r="G14" i="5"/>
  <c r="E21" i="4"/>
  <c r="C19" i="4"/>
  <c r="C20" i="4"/>
  <c r="B32" i="2"/>
  <c r="C32" i="2" s="1"/>
  <c r="G21" i="4" l="1"/>
  <c r="G19" i="4"/>
  <c r="G20" i="4"/>
  <c r="C33" i="2"/>
  <c r="B23" i="1"/>
  <c r="F23" i="1"/>
  <c r="F25" i="1" s="1"/>
  <c r="G25" i="1" s="1"/>
  <c r="C14" i="1" l="1"/>
  <c r="E22" i="1"/>
  <c r="G20" i="1"/>
  <c r="G21" i="1"/>
  <c r="G24" i="1"/>
  <c r="B25" i="1"/>
  <c r="G22" i="1"/>
  <c r="G23" i="1"/>
  <c r="C19" i="3" l="1"/>
  <c r="C16" i="3"/>
  <c r="C15" i="3"/>
  <c r="C18" i="3"/>
  <c r="C21" i="3"/>
  <c r="C20" i="3"/>
  <c r="C12" i="1"/>
  <c r="C15" i="1"/>
  <c r="C13" i="1"/>
  <c r="C24" i="1"/>
  <c r="C25" i="1"/>
  <c r="C20" i="1"/>
  <c r="C22" i="1"/>
  <c r="C21" i="1"/>
  <c r="C23" i="1"/>
  <c r="E25" i="1"/>
  <c r="E21" i="1"/>
  <c r="E24" i="1"/>
  <c r="E20" i="1"/>
  <c r="E23" i="1"/>
  <c r="F19" i="3" l="1"/>
  <c r="F20" i="3" s="1"/>
  <c r="D19" i="3" l="1"/>
  <c r="D20" i="3" s="1"/>
  <c r="E20" i="2" l="1"/>
  <c r="E27" i="2"/>
  <c r="E14" i="2"/>
  <c r="E19" i="2"/>
  <c r="E21" i="2"/>
  <c r="E28" i="2"/>
  <c r="E22" i="2"/>
  <c r="E29" i="2"/>
  <c r="E23" i="2"/>
  <c r="E17" i="2"/>
  <c r="E24" i="2"/>
  <c r="E16" i="2"/>
  <c r="E25" i="2"/>
  <c r="E18" i="2"/>
  <c r="E26" i="2"/>
  <c r="E30" i="2"/>
  <c r="E15" i="2"/>
  <c r="E20" i="3"/>
  <c r="E33" i="2"/>
  <c r="E13" i="2"/>
  <c r="E31" i="2"/>
  <c r="E32" i="2"/>
  <c r="G14" i="1"/>
  <c r="E15" i="3" l="1"/>
  <c r="E16" i="3"/>
  <c r="E18" i="3"/>
  <c r="E19" i="3"/>
  <c r="E21" i="3"/>
  <c r="G20" i="3"/>
  <c r="E14" i="1"/>
  <c r="G13" i="1"/>
  <c r="G15" i="1"/>
  <c r="G12" i="1"/>
  <c r="G21" i="3" l="1"/>
  <c r="G19" i="3"/>
  <c r="G15" i="3"/>
  <c r="G16" i="3"/>
  <c r="G18" i="3"/>
  <c r="G33" i="2"/>
  <c r="G13" i="2"/>
  <c r="G31" i="2"/>
  <c r="E12" i="1"/>
  <c r="E15" i="1"/>
  <c r="E13" i="1"/>
</calcChain>
</file>

<file path=xl/sharedStrings.xml><?xml version="1.0" encoding="utf-8"?>
<sst xmlns="http://schemas.openxmlformats.org/spreadsheetml/2006/main" count="175" uniqueCount="133">
  <si>
    <t xml:space="preserve">Percentage of Interstate System pavement in ‘Good’ condition  </t>
  </si>
  <si>
    <t xml:space="preserve">Percentage of non-interstate NHS pavement in ‘Good’ condition  </t>
  </si>
  <si>
    <t>Percentage of Interstate System pavement in ‘Poor’ condition</t>
  </si>
  <si>
    <t>Percentage of non-interstate NHS pavement in ‘Poor’ condition</t>
  </si>
  <si>
    <t>Percentage of NHS bridges in ‘Good’ condition</t>
  </si>
  <si>
    <t>Percentage of NHS bridges in ‘Poor’ condition</t>
  </si>
  <si>
    <t>Total emissions reduction by criteria pollutant (PM10, PM2.5, Ozone, CO)</t>
  </si>
  <si>
    <t>Data Source</t>
  </si>
  <si>
    <t>Rate of motor vehicle collision fatalities (per 100 million VMT)</t>
  </si>
  <si>
    <t>Rate of motor vehicle collision serious injuries (per 100 million VMT)</t>
  </si>
  <si>
    <t>Total Project Cost</t>
  </si>
  <si>
    <t>Funding in the 4-Year Element</t>
  </si>
  <si>
    <t>% of Funding in the 4-Year Element</t>
  </si>
  <si>
    <t>Number of Projects</t>
  </si>
  <si>
    <t>Fund</t>
  </si>
  <si>
    <t>% of Total Project Funding</t>
  </si>
  <si>
    <t>Total Safety (ATP, HSIP, SHOPP)</t>
  </si>
  <si>
    <t>Other Programs</t>
  </si>
  <si>
    <t>Category</t>
  </si>
  <si>
    <t>Rolling Stock</t>
  </si>
  <si>
    <t>(Pct of revenue vehicles &gt; ULB)</t>
  </si>
  <si>
    <t>Equipment</t>
  </si>
  <si>
    <t>Facilities</t>
  </si>
  <si>
    <t>Infrastructure</t>
  </si>
  <si>
    <t>Mode of Service </t>
  </si>
  <si>
    <t>Fatalities </t>
  </si>
  <si>
    <t>Fatalities (per 10 million VRM) </t>
  </si>
  <si>
    <t>Injuries </t>
  </si>
  <si>
    <t>Injuries (per 10 million VRM) </t>
  </si>
  <si>
    <t>Safety Events </t>
  </si>
  <si>
    <t>Safety Events (per 10 million VRM) </t>
  </si>
  <si>
    <t>System Reliability  </t>
  </si>
  <si>
    <t>Rail Transit </t>
  </si>
  <si>
    <t>Bus Transit </t>
  </si>
  <si>
    <t>CMAQ Projects</t>
  </si>
  <si>
    <t>Ea. Transit Agency/County Weighted Avg. (Bus)</t>
  </si>
  <si>
    <t>Ea. Transit Agency/County Weighted Avg. (Rail)</t>
  </si>
  <si>
    <t>Ea. Transit Agency/County Weighted Avg. (Combined Bus and Rail)</t>
  </si>
  <si>
    <t>Regional Target based on Weighted Avgs. (If applicable)</t>
  </si>
  <si>
    <t>Pick one of the five options for reporting data:</t>
  </si>
  <si>
    <t xml:space="preserve">Total </t>
  </si>
  <si>
    <t xml:space="preserve">Category </t>
  </si>
  <si>
    <t>Target</t>
  </si>
  <si>
    <t xml:space="preserve">Performance Measure </t>
  </si>
  <si>
    <t>Performance Measure</t>
  </si>
  <si>
    <t>Percent of non-Interstate NHS mileage reporting reliable person-mile travel times</t>
  </si>
  <si>
    <t>Percent of Interstate system mileage reporting reliable truck travel times</t>
  </si>
  <si>
    <t xml:space="preserve">Percent of non-single occupancy vehicle (SOV) travel </t>
  </si>
  <si>
    <t>Agency/Entity Name:</t>
  </si>
  <si>
    <t>Primarily Safety Projects</t>
  </si>
  <si>
    <t>Non-Safety Projects</t>
  </si>
  <si>
    <t>% of Total Project Cost</t>
  </si>
  <si>
    <t>PM 1 - Transportation Safety</t>
  </si>
  <si>
    <t>% of Projects</t>
  </si>
  <si>
    <t>Number of motor vehicle collision serious injuries</t>
  </si>
  <si>
    <t>Number of non-motorized fatalities and serious injuries</t>
  </si>
  <si>
    <t xml:space="preserve">PM 2 - National Highway System (NHS) Pavement and Bridge Condition </t>
  </si>
  <si>
    <t>PM 3 - NHS Performance, Interstate System Freight Movement, and CMAQ Program Performance</t>
  </si>
  <si>
    <t>Percent of Interstate System mileage reporting reliable person-mile travel times</t>
  </si>
  <si>
    <t>NHS Performance</t>
  </si>
  <si>
    <t>Interstate Freight Movement</t>
  </si>
  <si>
    <t>CMAQ Program Performance</t>
  </si>
  <si>
    <t>Annual hours of peak-hour excessive delay per capita</t>
  </si>
  <si>
    <t>Interstate Reliability Projects</t>
  </si>
  <si>
    <t>Non-Interstate Reliability Projects</t>
  </si>
  <si>
    <t>Highway Safety Improvement Program (HSIP)</t>
  </si>
  <si>
    <t>State Highway Operations &amp; Protection Program (SHOPP)</t>
  </si>
  <si>
    <t xml:space="preserve">Reporting Entity </t>
  </si>
  <si>
    <t>(Pct of non-revenue vehicles &gt; ULB)</t>
  </si>
  <si>
    <t>(Pct of facilities &lt; TERM scale 3)</t>
  </si>
  <si>
    <t>(Pct of track segments with restrictions)</t>
  </si>
  <si>
    <t>*Please note that rows may need to be added depending upon the bus and rail vehicle types in service as they may have different SGR targets (40 ft buses, commuter buses, 15 ft cutaways, demand response vans, and so on). Each asset class would have different useful life benchmarks.  As necessary in the template, please add additional rows to accommodate targets by vehicle fleet asset class. FTA's Useful Life Benchmark Cheat Sheet is linked here: https://www.transit.dot.gov/sites/fta.dot.gov/files/2021-11/TAM-ULB-CheatSheet.pdf</t>
  </si>
  <si>
    <t>Vans/Autos (Other specify)</t>
  </si>
  <si>
    <t>Public Transportation Agency Safety Plan (PTASP) Targets</t>
  </si>
  <si>
    <t xml:space="preserve">Additional comments/instructions to Caltrans: </t>
  </si>
  <si>
    <t>Transit Asset Management (TAM) Targets</t>
  </si>
  <si>
    <t>Transit Safety Projects</t>
  </si>
  <si>
    <t xml:space="preserve">Total FTIP Investments </t>
  </si>
  <si>
    <t>ADA/Para transit </t>
  </si>
  <si>
    <t>Total FTIP Investments</t>
  </si>
  <si>
    <t>Total Project Funding (All Years)</t>
  </si>
  <si>
    <r>
      <t xml:space="preserve">NHS </t>
    </r>
    <r>
      <rPr>
        <sz val="10"/>
        <color rgb="FFCC0066"/>
        <rFont val="Century Gothic"/>
        <family val="2"/>
      </rPr>
      <t>(optional)</t>
    </r>
  </si>
  <si>
    <r>
      <t xml:space="preserve">Non-NHS </t>
    </r>
    <r>
      <rPr>
        <sz val="10"/>
        <color rgb="FFCC0066"/>
        <rFont val="Century Gothic"/>
        <family val="2"/>
      </rPr>
      <t>(optional)</t>
    </r>
  </si>
  <si>
    <r>
      <t xml:space="preserve">Maintenance </t>
    </r>
    <r>
      <rPr>
        <sz val="10"/>
        <color rgb="FFCC0066"/>
        <rFont val="Century Gothic"/>
        <family val="2"/>
      </rPr>
      <t>(optional)</t>
    </r>
  </si>
  <si>
    <r>
      <t xml:space="preserve">Preservation </t>
    </r>
    <r>
      <rPr>
        <sz val="10"/>
        <color rgb="FFCC0066"/>
        <rFont val="Century Gothic"/>
        <family val="2"/>
      </rPr>
      <t>(optional)</t>
    </r>
  </si>
  <si>
    <r>
      <t>Rehabilitation</t>
    </r>
    <r>
      <rPr>
        <sz val="10"/>
        <color rgb="FFCC0066"/>
        <rFont val="Century Gothic"/>
        <family val="2"/>
      </rPr>
      <t xml:space="preserve"> (optional)</t>
    </r>
  </si>
  <si>
    <r>
      <t xml:space="preserve">Reconstruction </t>
    </r>
    <r>
      <rPr>
        <sz val="10"/>
        <color rgb="FFCC0066"/>
        <rFont val="Century Gothic"/>
        <family val="2"/>
      </rPr>
      <t>(optional)</t>
    </r>
  </si>
  <si>
    <r>
      <t xml:space="preserve">Construction </t>
    </r>
    <r>
      <rPr>
        <sz val="10"/>
        <color rgb="FFCC0066"/>
        <rFont val="Century Gothic"/>
        <family val="2"/>
      </rPr>
      <t>(optional)</t>
    </r>
  </si>
  <si>
    <r>
      <t xml:space="preserve">Non-Pavement and Bridge Condition Projects </t>
    </r>
    <r>
      <rPr>
        <sz val="10"/>
        <color rgb="FFCC0066"/>
        <rFont val="Century Gothic"/>
        <family val="2"/>
      </rPr>
      <t>(required)</t>
    </r>
  </si>
  <si>
    <r>
      <t>Preservation</t>
    </r>
    <r>
      <rPr>
        <sz val="10"/>
        <color rgb="FFCC0066"/>
        <rFont val="Century Gothic"/>
        <family val="2"/>
      </rPr>
      <t xml:space="preserve"> (optional)</t>
    </r>
  </si>
  <si>
    <r>
      <t xml:space="preserve">Rehabilitation </t>
    </r>
    <r>
      <rPr>
        <sz val="10"/>
        <color rgb="FFCC0066"/>
        <rFont val="Century Gothic"/>
        <family val="2"/>
      </rPr>
      <t>(optional)</t>
    </r>
  </si>
  <si>
    <t xml:space="preserve">Active Transportation Program (ATP) </t>
  </si>
  <si>
    <r>
      <t xml:space="preserve">Funding Breakdown of Primarily Safety Projects </t>
    </r>
    <r>
      <rPr>
        <sz val="10"/>
        <color rgb="FFCC0066"/>
        <rFont val="Century Gothic"/>
        <family val="2"/>
      </rPr>
      <t>(*This funding table is optional)</t>
    </r>
  </si>
  <si>
    <t>Total PM 3 Projects</t>
  </si>
  <si>
    <t>Non-PM 3 Projects</t>
  </si>
  <si>
    <t>Non-Transit Asset Projects</t>
  </si>
  <si>
    <t>Transit Asset Projects</t>
  </si>
  <si>
    <t>Non-Transit Safety Projects</t>
  </si>
  <si>
    <r>
      <t xml:space="preserve">Summary of Safety Projects </t>
    </r>
    <r>
      <rPr>
        <sz val="10"/>
        <color rgb="FFCC0066"/>
        <rFont val="Century Gothic"/>
        <family val="2"/>
      </rPr>
      <t>(Required)</t>
    </r>
  </si>
  <si>
    <r>
      <t xml:space="preserve">Pavement Condition Projects </t>
    </r>
    <r>
      <rPr>
        <sz val="10"/>
        <color rgb="FFCC0066"/>
        <rFont val="Century Gothic"/>
        <family val="2"/>
      </rPr>
      <t>(required)</t>
    </r>
  </si>
  <si>
    <r>
      <t xml:space="preserve">Bridge Condition Projects </t>
    </r>
    <r>
      <rPr>
        <sz val="10"/>
        <color rgb="FFCC0066"/>
        <rFont val="Century Gothic"/>
        <family val="2"/>
      </rPr>
      <t>(required)</t>
    </r>
  </si>
  <si>
    <t>Note: Numbers Can include descriptions if needed</t>
  </si>
  <si>
    <t xml:space="preserve">*Please note that some projects identified for TAM may also benefit PTASP target. Footnote these as appropriate so that it is clear as totals may exceed. </t>
  </si>
  <si>
    <r>
      <t xml:space="preserve">2.      </t>
    </r>
    <r>
      <rPr>
        <sz val="11"/>
        <color rgb="FF000000"/>
        <rFont val="Century Gothic"/>
        <family val="2"/>
      </rPr>
      <t>Weight the average of the transit agencies by county for bus</t>
    </r>
    <r>
      <rPr>
        <sz val="11"/>
        <color theme="1"/>
        <rFont val="Century Gothic"/>
        <family val="2"/>
      </rPr>
      <t>.</t>
    </r>
  </si>
  <si>
    <r>
      <t xml:space="preserve">3.      </t>
    </r>
    <r>
      <rPr>
        <sz val="11"/>
        <color rgb="FF000000"/>
        <rFont val="Century Gothic"/>
        <family val="2"/>
      </rPr>
      <t>Weight the average of the transit agencies by county for rail</t>
    </r>
    <r>
      <rPr>
        <sz val="11"/>
        <color theme="1"/>
        <rFont val="Century Gothic"/>
        <family val="2"/>
      </rPr>
      <t>.</t>
    </r>
  </si>
  <si>
    <r>
      <t xml:space="preserve">4.      </t>
    </r>
    <r>
      <rPr>
        <sz val="11"/>
        <color rgb="FF000000"/>
        <rFont val="Century Gothic"/>
        <family val="2"/>
      </rPr>
      <t>Weight the average of the transit agencies by county for combined bus and rail.</t>
    </r>
  </si>
  <si>
    <r>
      <t xml:space="preserve">5.      </t>
    </r>
    <r>
      <rPr>
        <sz val="11"/>
        <color rgb="FF000000"/>
        <rFont val="Century Gothic"/>
        <family val="2"/>
      </rPr>
      <t>Weight the whole region for combined bus and rail</t>
    </r>
    <r>
      <rPr>
        <sz val="11"/>
        <color theme="1"/>
        <rFont val="Century Gothic"/>
        <family val="2"/>
      </rPr>
      <t>. This applies to MPOs that set one set of regional targets for all modes and transit agencies.</t>
    </r>
  </si>
  <si>
    <t>Summary of NHS Pavement and Bridge Condition Projects</t>
  </si>
  <si>
    <t>Summary of Transit Asset Management Projects</t>
  </si>
  <si>
    <t>Summary of Transit Safety Projects</t>
  </si>
  <si>
    <t>Number of motor vehicle collision fatalities</t>
  </si>
  <si>
    <r>
      <t xml:space="preserve">1.      </t>
    </r>
    <r>
      <rPr>
        <sz val="11"/>
        <color rgb="FF000000"/>
        <rFont val="Century Gothic"/>
        <family val="2"/>
      </rPr>
      <t>List each transit agency’s targets</t>
    </r>
    <r>
      <rPr>
        <sz val="11"/>
        <color theme="1"/>
        <rFont val="Century Gothic"/>
        <family val="2"/>
      </rPr>
      <t>. This applies to MPOs that set TAM targets for each transit agency.</t>
    </r>
  </si>
  <si>
    <r>
      <t xml:space="preserve">Summary of NHS Performance, Interstate System Freight Movement, CMAQ Program Projects </t>
    </r>
    <r>
      <rPr>
        <sz val="10"/>
        <color rgb="FFCC0066"/>
        <rFont val="Century Gothic"/>
        <family val="2"/>
      </rPr>
      <t>(Required)</t>
    </r>
  </si>
  <si>
    <t>San Joaquin Council of Governments</t>
  </si>
  <si>
    <t>See Each Agency's Targets</t>
  </si>
  <si>
    <t>Caltrans' 2024 Statewide SPMT</t>
  </si>
  <si>
    <t>2024 5-Year Rolling Average Target</t>
  </si>
  <si>
    <t>MPOs directed to report on PM10, PM2.5, CO, VOC, and Nox for CMAQ.</t>
  </si>
  <si>
    <t>For Stockton UA</t>
  </si>
  <si>
    <t>Annual Percentage Change</t>
  </si>
  <si>
    <t>-2.84% for fatalities &amp; -3.69% for serious injuries</t>
  </si>
  <si>
    <t>may exceed.</t>
  </si>
  <si>
    <t>*Please note that some projects identified for PTASP may also benefit TAM targets. Footnote these as appropriate so that it is clear as totals</t>
  </si>
  <si>
    <t>Other Projects with Pavement Condition Impacts</t>
  </si>
  <si>
    <t>Other Projects with Bridge Condition Impacts</t>
  </si>
  <si>
    <r>
      <t>Total Pavement and Bridge Condition</t>
    </r>
    <r>
      <rPr>
        <b/>
        <sz val="10"/>
        <color rgb="FFFF0000"/>
        <rFont val="Century Gothic"/>
        <family val="2"/>
      </rPr>
      <t xml:space="preserve"> </t>
    </r>
    <r>
      <rPr>
        <b/>
        <sz val="10"/>
        <rFont val="Century Gothic"/>
        <family val="2"/>
      </rPr>
      <t xml:space="preserve">Projects </t>
    </r>
    <r>
      <rPr>
        <b/>
        <sz val="10"/>
        <color rgb="FFCC0066"/>
        <rFont val="Century Gothic"/>
        <family val="2"/>
      </rPr>
      <t>(required)</t>
    </r>
  </si>
  <si>
    <r>
      <t xml:space="preserve">Total FTIP Investments </t>
    </r>
    <r>
      <rPr>
        <b/>
        <sz val="10"/>
        <color rgb="FFCC0066"/>
        <rFont val="Century Gothic"/>
        <family val="2"/>
      </rPr>
      <t>(required)</t>
    </r>
  </si>
  <si>
    <r>
      <t xml:space="preserve">Other Projects with Safety Components </t>
    </r>
    <r>
      <rPr>
        <b/>
        <sz val="10"/>
        <color rgb="FFCC0066"/>
        <rFont val="Century Gothic"/>
        <family val="2"/>
      </rPr>
      <t>(optional)</t>
    </r>
  </si>
  <si>
    <t>Truck Travel Time Projects (See Note)</t>
  </si>
  <si>
    <t>Note: Truck Travel Time reliability is an integral part of the overall travel time reliability for the SJCOG region and built into our projects. SJCOG</t>
  </si>
  <si>
    <t xml:space="preserve">has invested in numerous projects along an existing state, county, or local designated STAA route.  In addition, 2 CMAQ projects can support </t>
  </si>
  <si>
    <t xml:space="preserve">travel reliability along non-interstate NHS network. To avoid double counting, Truck Travel Time Projects (integral part of Interstate Reliability </t>
  </si>
  <si>
    <t>Projects) are not summed as part of Total PM3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</si>
</sst>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0.0%"/>
    <numFmt numFmtId="167" formatCode="&quot;$&quot;#,##0.00"/>
  </numFmts>
  <fonts count="21" x14ac:knownFonts="1">
    <font>
      <sz val="11"/>
      <color theme="1"/>
      <name val="Calibri"/>
      <family val="2"/>
      <scheme val="minor"/>
    </font>
    <font>
      <sz val="10"/>
      <color rgb="FF000000"/>
      <name val="Century Gothic"/>
      <family val="2"/>
    </font>
    <font>
      <b/>
      <sz val="10"/>
      <color rgb="FF000000"/>
      <name val="Century Gothic"/>
      <family val="2"/>
    </font>
    <font>
      <b/>
      <sz val="10"/>
      <color rgb="FFFFFFFF"/>
      <name val="Century Gothic"/>
      <family val="2"/>
    </font>
    <font>
      <sz val="10"/>
      <color theme="1"/>
      <name val="Century Gothic"/>
      <family val="2"/>
    </font>
    <font>
      <b/>
      <sz val="11"/>
      <color theme="0"/>
      <name val="Century Gothic"/>
      <family val="2"/>
    </font>
    <font>
      <b/>
      <sz val="10"/>
      <color theme="1"/>
      <name val="Century Gothic"/>
      <family val="2"/>
    </font>
    <font>
      <b/>
      <sz val="10"/>
      <color theme="0"/>
      <name val="Century Gothic"/>
      <family val="2"/>
    </font>
    <font>
      <b/>
      <sz val="10"/>
      <name val="Century Gothic"/>
      <family val="2"/>
    </font>
    <font>
      <sz val="10"/>
      <color rgb="FFFF0000"/>
      <name val="Century Gothic"/>
      <family val="2"/>
    </font>
    <font>
      <sz val="10"/>
      <name val="Century Gothic"/>
      <family val="2"/>
    </font>
    <font>
      <sz val="11"/>
      <color theme="1"/>
      <name val="Century Gothic"/>
      <family val="2"/>
    </font>
    <font>
      <sz val="11"/>
      <name val="Century Gothic"/>
      <family val="2"/>
    </font>
    <font>
      <sz val="11"/>
      <color theme="1"/>
      <name val="Calibri"/>
      <family val="2"/>
      <scheme val="minor"/>
    </font>
    <font>
      <b/>
      <sz val="12"/>
      <color rgb="FFFFFFFF"/>
      <name val="Century Gothic"/>
      <family val="2"/>
    </font>
    <font>
      <sz val="10"/>
      <color rgb="FFFFFFFF"/>
      <name val="Century Gothic"/>
      <family val="2"/>
    </font>
    <font>
      <sz val="10"/>
      <color rgb="FFCC0066"/>
      <name val="Century Gothic"/>
      <family val="2"/>
    </font>
    <font>
      <sz val="11"/>
      <color rgb="FF000000"/>
      <name val="Century Gothic"/>
      <family val="2"/>
    </font>
    <font>
      <b/>
      <sz val="10"/>
      <color rgb="FFFF0000"/>
      <name val="Century Gothic"/>
      <family val="2"/>
    </font>
    <font>
      <b/>
      <sz val="10"/>
      <color rgb="FFCC0066"/>
      <name val="Century Gothic"/>
      <family val="2"/>
    </font>
    <font>
      <b/>
      <sz val="11"/>
      <color theme="1"/>
      <name val="Century Gothic"/>
      <family val="2"/>
    </font>
  </fonts>
  <fills count="14">
    <fill>
      <patternFill patternType="none"/>
    </fill>
    <fill>
      <patternFill patternType="gray125"/>
    </fill>
    <fill>
      <patternFill patternType="solid">
        <fgColor rgb="FF6B7DB8"/>
        <bgColor indexed="64"/>
      </patternFill>
    </fill>
    <fill>
      <patternFill patternType="solid">
        <fgColor rgb="FFEBECF3"/>
        <bgColor indexed="64"/>
      </patternFill>
    </fill>
    <fill>
      <patternFill patternType="solid">
        <fgColor rgb="FF6B7DB8"/>
        <bgColor theme="4"/>
      </patternFill>
    </fill>
    <fill>
      <patternFill patternType="solid">
        <fgColor rgb="FFEBECF3"/>
        <bgColor theme="4" tint="0.79998168889431442"/>
      </patternFill>
    </fill>
    <fill>
      <patternFill patternType="solid">
        <fgColor theme="9" tint="-0.249977111117893"/>
        <bgColor indexed="64"/>
      </patternFill>
    </fill>
    <fill>
      <patternFill patternType="solid">
        <fgColor rgb="FF0070C0"/>
        <bgColor indexed="64"/>
      </patternFill>
    </fill>
    <fill>
      <patternFill patternType="solid">
        <fgColor rgb="FF7030A0"/>
        <bgColor indexed="64"/>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44" fontId="13" fillId="0" borderId="0" applyFont="0" applyFill="0" applyBorder="0" applyAlignment="0" applyProtection="0"/>
  </cellStyleXfs>
  <cellXfs count="172">
    <xf numFmtId="0" fontId="0" fillId="0" borderId="0" xfId="0"/>
    <xf numFmtId="0" fontId="4" fillId="0" borderId="0" xfId="0" applyFont="1"/>
    <xf numFmtId="0" fontId="4" fillId="0" borderId="0" xfId="0" applyFont="1" applyAlignment="1">
      <alignment wrapText="1"/>
    </xf>
    <xf numFmtId="0" fontId="1" fillId="0" borderId="0" xfId="0" applyFont="1" applyAlignment="1">
      <alignment vertical="center" wrapText="1"/>
    </xf>
    <xf numFmtId="0" fontId="4" fillId="0" borderId="0" xfId="0" applyFont="1" applyAlignment="1">
      <alignment vertical="center" wrapText="1"/>
    </xf>
    <xf numFmtId="0" fontId="9" fillId="0" borderId="0" xfId="0" applyFont="1"/>
    <xf numFmtId="0" fontId="7" fillId="2" borderId="1" xfId="0" applyFont="1" applyFill="1" applyBorder="1"/>
    <xf numFmtId="0" fontId="11" fillId="9" borderId="1" xfId="0" applyFont="1" applyFill="1" applyBorder="1"/>
    <xf numFmtId="0" fontId="11" fillId="5" borderId="1" xfId="0" applyFont="1" applyFill="1" applyBorder="1" applyAlignment="1">
      <alignment wrapText="1"/>
    </xf>
    <xf numFmtId="0" fontId="11" fillId="3" borderId="1" xfId="0" applyFont="1" applyFill="1" applyBorder="1" applyAlignment="1">
      <alignment wrapText="1"/>
    </xf>
    <xf numFmtId="0" fontId="11" fillId="10" borderId="1" xfId="0" applyFont="1" applyFill="1" applyBorder="1"/>
    <xf numFmtId="0" fontId="5" fillId="2" borderId="1" xfId="0" applyFont="1" applyFill="1" applyBorder="1" applyAlignment="1">
      <alignment horizontal="center" vertical="center" wrapText="1"/>
    </xf>
    <xf numFmtId="0" fontId="7" fillId="4" borderId="1" xfId="0" applyFont="1" applyFill="1" applyBorder="1" applyAlignment="1">
      <alignment wrapText="1"/>
    </xf>
    <xf numFmtId="0" fontId="5" fillId="2" borderId="1" xfId="0" applyFont="1" applyFill="1" applyBorder="1" applyAlignment="1">
      <alignment horizontal="center" vertical="center"/>
    </xf>
    <xf numFmtId="0" fontId="9" fillId="0" borderId="0" xfId="0" applyFont="1" applyAlignment="1">
      <alignment wrapText="1"/>
    </xf>
    <xf numFmtId="0" fontId="4" fillId="10" borderId="1" xfId="0" applyFont="1" applyFill="1" applyBorder="1"/>
    <xf numFmtId="0" fontId="4" fillId="11" borderId="1" xfId="0" applyFont="1" applyFill="1" applyBorder="1"/>
    <xf numFmtId="0" fontId="10" fillId="11" borderId="1" xfId="0" applyFont="1" applyFill="1" applyBorder="1"/>
    <xf numFmtId="164" fontId="4" fillId="11" borderId="1" xfId="0" applyNumberFormat="1" applyFont="1" applyFill="1" applyBorder="1"/>
    <xf numFmtId="164" fontId="4" fillId="10" borderId="1" xfId="0" applyNumberFormat="1" applyFont="1" applyFill="1" applyBorder="1"/>
    <xf numFmtId="0" fontId="4" fillId="0" borderId="1" xfId="0" applyFont="1" applyBorder="1"/>
    <xf numFmtId="0" fontId="10" fillId="0" borderId="1" xfId="0" applyFont="1" applyBorder="1"/>
    <xf numFmtId="9" fontId="4" fillId="11" borderId="1" xfId="1" applyFont="1" applyFill="1" applyBorder="1"/>
    <xf numFmtId="9" fontId="4" fillId="0" borderId="1" xfId="1" applyFont="1" applyFill="1" applyBorder="1"/>
    <xf numFmtId="9" fontId="4" fillId="0" borderId="1" xfId="0" applyNumberFormat="1" applyFont="1" applyBorder="1"/>
    <xf numFmtId="6" fontId="4" fillId="0" borderId="1" xfId="0" applyNumberFormat="1" applyFont="1" applyBorder="1"/>
    <xf numFmtId="6" fontId="4" fillId="11" borderId="1" xfId="0" applyNumberFormat="1" applyFont="1" applyFill="1" applyBorder="1"/>
    <xf numFmtId="9" fontId="4" fillId="11" borderId="1" xfId="0" applyNumberFormat="1" applyFont="1" applyFill="1" applyBorder="1"/>
    <xf numFmtId="0" fontId="3"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7" borderId="1" xfId="0" applyFont="1" applyFill="1" applyBorder="1" applyAlignment="1">
      <alignment vertical="center" wrapText="1"/>
    </xf>
    <xf numFmtId="0" fontId="3" fillId="8" borderId="1" xfId="0" applyFont="1" applyFill="1" applyBorder="1" applyAlignment="1">
      <alignment vertical="center" wrapText="1"/>
    </xf>
    <xf numFmtId="0" fontId="3" fillId="2" borderId="1" xfId="0" applyFont="1" applyFill="1" applyBorder="1" applyAlignment="1">
      <alignment vertical="center" wrapText="1"/>
    </xf>
    <xf numFmtId="0" fontId="6" fillId="0" borderId="0" xfId="0" applyFont="1" applyAlignment="1">
      <alignment wrapText="1"/>
    </xf>
    <xf numFmtId="0" fontId="8" fillId="0" borderId="0" xfId="0" applyFont="1" applyAlignment="1">
      <alignment wrapText="1"/>
    </xf>
    <xf numFmtId="0" fontId="10" fillId="0" borderId="1" xfId="0" applyFont="1" applyBorder="1" applyAlignment="1">
      <alignment vertical="center" wrapText="1"/>
    </xf>
    <xf numFmtId="0" fontId="1" fillId="0" borderId="1" xfId="0" applyFont="1" applyBorder="1" applyAlignment="1">
      <alignment vertical="center" wrapText="1"/>
    </xf>
    <xf numFmtId="0" fontId="2" fillId="11" borderId="1" xfId="0" applyFont="1" applyFill="1" applyBorder="1" applyAlignment="1">
      <alignment vertical="center" wrapText="1"/>
    </xf>
    <xf numFmtId="0" fontId="10" fillId="10" borderId="1" xfId="0" applyFont="1" applyFill="1" applyBorder="1" applyAlignment="1">
      <alignment horizontal="left" indent="2"/>
    </xf>
    <xf numFmtId="0" fontId="3" fillId="2" borderId="1" xfId="0" applyFont="1" applyFill="1" applyBorder="1" applyAlignment="1">
      <alignment wrapText="1"/>
    </xf>
    <xf numFmtId="10" fontId="1" fillId="0" borderId="1" xfId="0" applyNumberFormat="1" applyFont="1" applyBorder="1" applyAlignment="1">
      <alignment vertical="center" wrapText="1"/>
    </xf>
    <xf numFmtId="10" fontId="4" fillId="0" borderId="1" xfId="0" applyNumberFormat="1" applyFont="1" applyBorder="1"/>
    <xf numFmtId="0" fontId="11" fillId="0" borderId="0" xfId="0" applyFont="1"/>
    <xf numFmtId="0" fontId="11" fillId="0" borderId="1" xfId="0" applyFont="1" applyBorder="1" applyAlignment="1">
      <alignment wrapText="1"/>
    </xf>
    <xf numFmtId="0" fontId="11" fillId="0" borderId="0" xfId="0" applyFont="1" applyAlignment="1">
      <alignment horizontal="left" vertical="top" wrapText="1"/>
    </xf>
    <xf numFmtId="0" fontId="17" fillId="0" borderId="0" xfId="0" applyFont="1" applyAlignment="1">
      <alignment vertical="center"/>
    </xf>
    <xf numFmtId="0" fontId="11" fillId="0" borderId="0" xfId="0" applyFont="1" applyAlignment="1">
      <alignment horizontal="left" vertical="center" indent="5"/>
    </xf>
    <xf numFmtId="0" fontId="10" fillId="0" borderId="0" xfId="0" applyFont="1" applyAlignment="1">
      <alignment horizontal="left" vertical="center" wrapText="1"/>
    </xf>
    <xf numFmtId="0" fontId="16" fillId="0" borderId="0" xfId="0" applyFont="1"/>
    <xf numFmtId="0" fontId="5" fillId="4" borderId="1" xfId="0" applyFont="1" applyFill="1" applyBorder="1" applyAlignment="1">
      <alignment horizontal="center" vertical="center"/>
    </xf>
    <xf numFmtId="0" fontId="11" fillId="12" borderId="1" xfId="0" applyFont="1" applyFill="1" applyBorder="1" applyAlignment="1">
      <alignment wrapText="1"/>
    </xf>
    <xf numFmtId="0" fontId="12" fillId="12" borderId="1" xfId="0" applyFont="1" applyFill="1" applyBorder="1" applyAlignment="1">
      <alignment wrapText="1"/>
    </xf>
    <xf numFmtId="0" fontId="10" fillId="0" borderId="0" xfId="0" applyFont="1"/>
    <xf numFmtId="0" fontId="7" fillId="4" borderId="2" xfId="0" applyFont="1" applyFill="1" applyBorder="1" applyAlignment="1">
      <alignment wrapText="1"/>
    </xf>
    <xf numFmtId="0" fontId="7" fillId="0" borderId="8" xfId="0" applyFont="1" applyBorder="1" applyAlignment="1">
      <alignment wrapText="1"/>
    </xf>
    <xf numFmtId="0" fontId="11" fillId="0" borderId="8" xfId="0" applyFont="1" applyBorder="1"/>
    <xf numFmtId="0" fontId="11" fillId="0" borderId="0" xfId="0" applyFont="1" applyAlignment="1">
      <alignment vertical="top" wrapText="1"/>
    </xf>
    <xf numFmtId="1" fontId="4" fillId="11" borderId="1" xfId="0" applyNumberFormat="1" applyFont="1" applyFill="1" applyBorder="1"/>
    <xf numFmtId="1" fontId="1" fillId="0" borderId="1" xfId="0" applyNumberFormat="1" applyFont="1" applyBorder="1" applyAlignment="1">
      <alignment vertical="center" wrapText="1"/>
    </xf>
    <xf numFmtId="1" fontId="11" fillId="10" borderId="1" xfId="0" applyNumberFormat="1" applyFont="1" applyFill="1" applyBorder="1"/>
    <xf numFmtId="1" fontId="11" fillId="0" borderId="1" xfId="0" applyNumberFormat="1" applyFont="1" applyBorder="1"/>
    <xf numFmtId="9" fontId="11" fillId="10" borderId="1" xfId="1" applyFont="1" applyFill="1" applyBorder="1"/>
    <xf numFmtId="165" fontId="11" fillId="10" borderId="1" xfId="2" applyNumberFormat="1" applyFont="1" applyFill="1" applyBorder="1"/>
    <xf numFmtId="9" fontId="11" fillId="10" borderId="2" xfId="1" applyFont="1" applyFill="1" applyBorder="1"/>
    <xf numFmtId="9" fontId="11" fillId="0" borderId="1" xfId="1" applyFont="1" applyBorder="1"/>
    <xf numFmtId="165" fontId="11" fillId="0" borderId="1" xfId="2" applyNumberFormat="1" applyFont="1" applyBorder="1"/>
    <xf numFmtId="4" fontId="11" fillId="9" borderId="1" xfId="0" applyNumberFormat="1" applyFont="1" applyFill="1" applyBorder="1"/>
    <xf numFmtId="4" fontId="4" fillId="0" borderId="0" xfId="0" applyNumberFormat="1" applyFont="1"/>
    <xf numFmtId="0" fontId="11" fillId="0" borderId="0" xfId="0" applyFont="1" applyAlignment="1">
      <alignment wrapText="1"/>
    </xf>
    <xf numFmtId="0" fontId="5" fillId="2" borderId="7" xfId="0" applyFont="1" applyFill="1" applyBorder="1" applyAlignment="1">
      <alignment horizontal="center" vertical="center" wrapText="1"/>
    </xf>
    <xf numFmtId="166" fontId="11" fillId="0" borderId="1" xfId="1" applyNumberFormat="1" applyFont="1" applyBorder="1"/>
    <xf numFmtId="166" fontId="11" fillId="10" borderId="1" xfId="1" applyNumberFormat="1" applyFont="1" applyFill="1" applyBorder="1"/>
    <xf numFmtId="10" fontId="11" fillId="10" borderId="1" xfId="1" applyNumberFormat="1" applyFont="1" applyFill="1" applyBorder="1"/>
    <xf numFmtId="49" fontId="4" fillId="0" borderId="1" xfId="0" applyNumberFormat="1" applyFont="1" applyBorder="1" applyAlignment="1">
      <alignment wrapText="1"/>
    </xf>
    <xf numFmtId="164" fontId="4" fillId="0" borderId="0" xfId="0" applyNumberFormat="1" applyFont="1"/>
    <xf numFmtId="9" fontId="4" fillId="0" borderId="0" xfId="0" applyNumberFormat="1" applyFont="1"/>
    <xf numFmtId="10" fontId="4" fillId="0" borderId="0" xfId="0" applyNumberFormat="1" applyFont="1"/>
    <xf numFmtId="167" fontId="4" fillId="0" borderId="0" xfId="0" applyNumberFormat="1" applyFont="1"/>
    <xf numFmtId="165" fontId="11" fillId="0" borderId="0" xfId="0" applyNumberFormat="1" applyFont="1"/>
    <xf numFmtId="165" fontId="0" fillId="0" borderId="0" xfId="0" applyNumberFormat="1"/>
    <xf numFmtId="165" fontId="4" fillId="0" borderId="0" xfId="0" applyNumberFormat="1" applyFont="1"/>
    <xf numFmtId="1" fontId="4" fillId="0" borderId="0" xfId="0" applyNumberFormat="1" applyFont="1"/>
    <xf numFmtId="1" fontId="11" fillId="0" borderId="0" xfId="0" applyNumberFormat="1" applyFont="1"/>
    <xf numFmtId="164" fontId="10" fillId="0" borderId="1" xfId="0" applyNumberFormat="1" applyFont="1" applyBorder="1"/>
    <xf numFmtId="9" fontId="10" fillId="0" borderId="1" xfId="1" applyFont="1" applyFill="1" applyBorder="1"/>
    <xf numFmtId="1" fontId="10" fillId="0" borderId="1" xfId="0" applyNumberFormat="1" applyFont="1" applyBorder="1"/>
    <xf numFmtId="37" fontId="4" fillId="0" borderId="0" xfId="0" applyNumberFormat="1" applyFont="1"/>
    <xf numFmtId="37" fontId="10" fillId="0" borderId="1" xfId="2" applyNumberFormat="1" applyFont="1" applyFill="1" applyBorder="1"/>
    <xf numFmtId="10" fontId="10" fillId="0" borderId="1" xfId="0" applyNumberFormat="1" applyFont="1" applyBorder="1"/>
    <xf numFmtId="9" fontId="10" fillId="0" borderId="1" xfId="0" applyNumberFormat="1" applyFont="1" applyBorder="1"/>
    <xf numFmtId="164" fontId="4" fillId="10" borderId="1" xfId="0" applyNumberFormat="1" applyFont="1" applyFill="1" applyBorder="1" applyAlignment="1">
      <alignment vertical="center"/>
    </xf>
    <xf numFmtId="10" fontId="4" fillId="0" borderId="1" xfId="0" applyNumberFormat="1" applyFont="1" applyBorder="1" applyAlignment="1">
      <alignment vertical="center"/>
    </xf>
    <xf numFmtId="165" fontId="4" fillId="0" borderId="1" xfId="0" applyNumberFormat="1" applyFont="1" applyBorder="1" applyAlignment="1">
      <alignment vertical="center"/>
    </xf>
    <xf numFmtId="0" fontId="8" fillId="11" borderId="1" xfId="0" applyFont="1" applyFill="1" applyBorder="1"/>
    <xf numFmtId="1" fontId="6" fillId="11" borderId="1" xfId="0" applyNumberFormat="1" applyFont="1" applyFill="1" applyBorder="1"/>
    <xf numFmtId="9" fontId="6" fillId="11" borderId="1" xfId="1" applyFont="1" applyFill="1" applyBorder="1"/>
    <xf numFmtId="164" fontId="6" fillId="11" borderId="1" xfId="0" applyNumberFormat="1" applyFont="1" applyFill="1" applyBorder="1"/>
    <xf numFmtId="0" fontId="6" fillId="11" borderId="1" xfId="0" applyFont="1" applyFill="1" applyBorder="1"/>
    <xf numFmtId="9" fontId="8" fillId="11" borderId="1" xfId="1" applyFont="1" applyFill="1" applyBorder="1"/>
    <xf numFmtId="37" fontId="8" fillId="11" borderId="1" xfId="2" applyNumberFormat="1" applyFont="1" applyFill="1" applyBorder="1"/>
    <xf numFmtId="10" fontId="8" fillId="11" borderId="1" xfId="0" applyNumberFormat="1" applyFont="1" applyFill="1" applyBorder="1"/>
    <xf numFmtId="9" fontId="8" fillId="11" borderId="1" xfId="0" applyNumberFormat="1" applyFont="1" applyFill="1" applyBorder="1"/>
    <xf numFmtId="164" fontId="8" fillId="11" borderId="1" xfId="0" applyNumberFormat="1" applyFont="1" applyFill="1" applyBorder="1"/>
    <xf numFmtId="0" fontId="8" fillId="0" borderId="1" xfId="0" applyFont="1" applyBorder="1"/>
    <xf numFmtId="37" fontId="8" fillId="0" borderId="1" xfId="2" applyNumberFormat="1" applyFont="1" applyBorder="1"/>
    <xf numFmtId="10" fontId="8" fillId="0" borderId="1" xfId="0" applyNumberFormat="1" applyFont="1" applyBorder="1"/>
    <xf numFmtId="164" fontId="8" fillId="0" borderId="1" xfId="0" applyNumberFormat="1" applyFont="1" applyBorder="1"/>
    <xf numFmtId="9" fontId="8" fillId="0" borderId="1" xfId="0" applyNumberFormat="1" applyFont="1" applyBorder="1"/>
    <xf numFmtId="10" fontId="2" fillId="11" borderId="1" xfId="0" applyNumberFormat="1" applyFont="1" applyFill="1" applyBorder="1" applyAlignment="1">
      <alignment vertical="center" wrapText="1"/>
    </xf>
    <xf numFmtId="165" fontId="6" fillId="11" borderId="1" xfId="0" applyNumberFormat="1" applyFont="1" applyFill="1" applyBorder="1" applyAlignment="1">
      <alignment vertical="center"/>
    </xf>
    <xf numFmtId="10" fontId="6" fillId="11" borderId="1" xfId="0" applyNumberFormat="1" applyFont="1" applyFill="1" applyBorder="1" applyAlignment="1">
      <alignment vertical="center"/>
    </xf>
    <xf numFmtId="0" fontId="20" fillId="3" borderId="1" xfId="0" applyFont="1" applyFill="1" applyBorder="1"/>
    <xf numFmtId="9" fontId="20" fillId="3" borderId="1" xfId="1" applyFont="1" applyFill="1" applyBorder="1"/>
    <xf numFmtId="165" fontId="20" fillId="3" borderId="1" xfId="2" applyNumberFormat="1" applyFont="1" applyFill="1" applyBorder="1"/>
    <xf numFmtId="9" fontId="20" fillId="3" borderId="2" xfId="1" applyFont="1" applyFill="1" applyBorder="1"/>
    <xf numFmtId="9" fontId="12" fillId="0" borderId="1" xfId="1" applyFont="1" applyFill="1" applyBorder="1"/>
    <xf numFmtId="165" fontId="12" fillId="0" borderId="1" xfId="2" applyNumberFormat="1" applyFont="1" applyFill="1" applyBorder="1"/>
    <xf numFmtId="0" fontId="20" fillId="0" borderId="1" xfId="0" applyFont="1" applyBorder="1"/>
    <xf numFmtId="1" fontId="20" fillId="0" borderId="1" xfId="0" applyNumberFormat="1" applyFont="1" applyBorder="1"/>
    <xf numFmtId="9" fontId="20" fillId="0" borderId="1" xfId="1" applyFont="1" applyBorder="1"/>
    <xf numFmtId="165" fontId="20" fillId="0" borderId="1" xfId="2" applyNumberFormat="1" applyFont="1" applyBorder="1"/>
    <xf numFmtId="0" fontId="20" fillId="10" borderId="1" xfId="0" applyFont="1" applyFill="1" applyBorder="1"/>
    <xf numFmtId="1" fontId="20" fillId="10" borderId="1" xfId="0" applyNumberFormat="1" applyFont="1" applyFill="1" applyBorder="1"/>
    <xf numFmtId="9" fontId="20" fillId="10" borderId="1" xfId="1" applyFont="1" applyFill="1" applyBorder="1"/>
    <xf numFmtId="165" fontId="20" fillId="10" borderId="1" xfId="2" applyNumberFormat="1" applyFont="1" applyFill="1" applyBorder="1"/>
    <xf numFmtId="9" fontId="20" fillId="10" borderId="2" xfId="1" applyFont="1" applyFill="1" applyBorder="1"/>
    <xf numFmtId="0" fontId="8" fillId="11" borderId="1" xfId="0" applyFont="1" applyFill="1" applyBorder="1" applyAlignment="1">
      <alignment vertical="center" wrapText="1"/>
    </xf>
    <xf numFmtId="1" fontId="2" fillId="11" borderId="1" xfId="0" applyNumberFormat="1" applyFont="1" applyFill="1" applyBorder="1" applyAlignment="1">
      <alignment vertical="center" wrapText="1"/>
    </xf>
    <xf numFmtId="164" fontId="6" fillId="11" borderId="1" xfId="0" applyNumberFormat="1" applyFont="1" applyFill="1" applyBorder="1" applyAlignment="1">
      <alignment vertical="center"/>
    </xf>
    <xf numFmtId="165" fontId="1" fillId="0" borderId="1" xfId="0" applyNumberFormat="1" applyFont="1" applyBorder="1" applyAlignment="1">
      <alignment vertical="center" wrapText="1"/>
    </xf>
    <xf numFmtId="165" fontId="4" fillId="0" borderId="1" xfId="0" applyNumberFormat="1" applyFont="1" applyBorder="1"/>
    <xf numFmtId="0" fontId="10" fillId="0" borderId="1" xfId="0" applyFont="1" applyBorder="1" applyAlignment="1">
      <alignment horizontal="center"/>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2" fillId="0" borderId="0" xfId="0" applyFont="1" applyAlignment="1">
      <alignment horizontal="center"/>
    </xf>
    <xf numFmtId="0" fontId="12" fillId="0" borderId="1" xfId="0" applyFont="1" applyBorder="1" applyAlignment="1">
      <alignment horizont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10" fontId="2" fillId="0" borderId="8" xfId="0" applyNumberFormat="1" applyFont="1" applyBorder="1" applyAlignment="1">
      <alignment horizontal="center" vertical="center" wrapText="1"/>
    </xf>
    <xf numFmtId="10" fontId="2" fillId="0" borderId="0" xfId="0" applyNumberFormat="1" applyFont="1" applyAlignment="1">
      <alignment horizontal="center" vertical="center" wrapText="1"/>
    </xf>
    <xf numFmtId="10" fontId="2" fillId="0" borderId="11" xfId="0" applyNumberFormat="1" applyFont="1" applyBorder="1" applyAlignment="1">
      <alignment horizontal="center" vertical="center" wrapText="1"/>
    </xf>
    <xf numFmtId="10" fontId="2" fillId="0" borderId="12" xfId="0" applyNumberFormat="1" applyFont="1" applyBorder="1" applyAlignment="1">
      <alignment horizontal="center" vertical="center" wrapText="1"/>
    </xf>
    <xf numFmtId="10" fontId="2" fillId="0" borderId="13" xfId="0" applyNumberFormat="1" applyFont="1" applyBorder="1" applyAlignment="1">
      <alignment horizontal="center" vertical="center" wrapText="1"/>
    </xf>
    <xf numFmtId="10" fontId="2" fillId="0" borderId="14" xfId="0" applyNumberFormat="1" applyFont="1" applyBorder="1" applyAlignment="1">
      <alignment horizontal="center" vertical="center" wrapText="1"/>
    </xf>
    <xf numFmtId="0" fontId="11" fillId="0" borderId="0" xfId="0" applyFont="1" applyAlignment="1">
      <alignment horizontal="center" vertical="top"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0" xfId="0" applyFont="1" applyAlignment="1">
      <alignment horizontal="left" vertical="center" wrapText="1"/>
    </xf>
    <xf numFmtId="0" fontId="8" fillId="10" borderId="7"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10" borderId="0" xfId="0" applyFont="1" applyFill="1" applyAlignment="1">
      <alignment horizontal="center" vertical="center" wrapText="1"/>
    </xf>
    <xf numFmtId="0" fontId="8" fillId="10" borderId="11"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10" fillId="13" borderId="1" xfId="0" applyFont="1" applyFill="1" applyBorder="1" applyAlignment="1">
      <alignment vertical="center" wrapText="1"/>
    </xf>
    <xf numFmtId="1" fontId="1" fillId="13" borderId="1" xfId="0" applyNumberFormat="1" applyFont="1" applyFill="1" applyBorder="1" applyAlignment="1">
      <alignment vertical="center" wrapText="1"/>
    </xf>
    <xf numFmtId="10" fontId="1" fillId="13" borderId="1" xfId="0" applyNumberFormat="1" applyFont="1" applyFill="1" applyBorder="1" applyAlignment="1">
      <alignment vertical="center" wrapText="1"/>
    </xf>
    <xf numFmtId="165" fontId="1" fillId="13" borderId="1" xfId="0" applyNumberFormat="1" applyFont="1" applyFill="1" applyBorder="1" applyAlignment="1">
      <alignment vertical="center" wrapText="1"/>
    </xf>
    <xf numFmtId="10" fontId="4" fillId="13" borderId="1" xfId="0" applyNumberFormat="1" applyFont="1" applyFill="1" applyBorder="1" applyAlignment="1">
      <alignment vertical="center"/>
    </xf>
    <xf numFmtId="165" fontId="4" fillId="13" borderId="1" xfId="0" applyNumberFormat="1" applyFont="1" applyFill="1" applyBorder="1" applyAlignment="1">
      <alignment vertical="center"/>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6B7DB8"/>
      <color rgb="FFEBD7E6"/>
      <color rgb="FFCC0066"/>
      <color rgb="FFEBECF3"/>
      <color rgb="FFD4D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5</xdr:col>
      <xdr:colOff>276225</xdr:colOff>
      <xdr:row>0</xdr:row>
      <xdr:rowOff>38100</xdr:rowOff>
    </xdr:from>
    <xdr:to>
      <xdr:col>17</xdr:col>
      <xdr:colOff>353100</xdr:colOff>
      <xdr:row>12</xdr:row>
      <xdr:rowOff>104775</xdr:rowOff>
    </xdr:to>
    <xdr:pic>
      <xdr:nvPicPr>
        <xdr:cNvPr id="3" name="Picture 2">
          <a:extLst>
            <a:ext uri="{FF2B5EF4-FFF2-40B4-BE49-F238E27FC236}">
              <a16:creationId xmlns:a16="http://schemas.microsoft.com/office/drawing/2014/main" id="{201622E3-2350-9930-2859-15FD1E52CB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2925" y="38100"/>
          <a:ext cx="8716050" cy="3743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21</xdr:col>
      <xdr:colOff>335106</xdr:colOff>
      <xdr:row>17</xdr:row>
      <xdr:rowOff>202623</xdr:rowOff>
    </xdr:to>
    <xdr:pic>
      <xdr:nvPicPr>
        <xdr:cNvPr id="3" name="Picture 2">
          <a:extLst>
            <a:ext uri="{FF2B5EF4-FFF2-40B4-BE49-F238E27FC236}">
              <a16:creationId xmlns:a16="http://schemas.microsoft.com/office/drawing/2014/main" id="{E2250F7F-7F56-95C8-7E4D-2C6A70DEA2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72364" y="0"/>
          <a:ext cx="7400925" cy="57531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421AC-824F-42F5-BB31-1875792A734C}">
  <dimension ref="A3:B4"/>
  <sheetViews>
    <sheetView workbookViewId="0">
      <selection activeCell="B3" sqref="B3"/>
    </sheetView>
  </sheetViews>
  <sheetFormatPr defaultColWidth="8.7109375" defaultRowHeight="13.5" x14ac:dyDescent="0.25"/>
  <cols>
    <col min="1" max="1" width="46.140625" style="1" customWidth="1"/>
    <col min="2" max="16384" width="8.7109375" style="1"/>
  </cols>
  <sheetData>
    <row r="3" spans="1:2" x14ac:dyDescent="0.25">
      <c r="A3" s="34" t="s">
        <v>48</v>
      </c>
      <c r="B3" s="1" t="s">
        <v>113</v>
      </c>
    </row>
    <row r="4" spans="1:2" x14ac:dyDescent="0.25">
      <c r="A4" s="35" t="s">
        <v>74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34A9B-D283-4906-96DE-DB50ECC59220}">
  <sheetPr>
    <pageSetUpPr fitToPage="1"/>
  </sheetPr>
  <dimension ref="A1:H29"/>
  <sheetViews>
    <sheetView zoomScale="125" zoomScaleNormal="125" workbookViewId="0">
      <selection activeCell="G15" sqref="A1:G15"/>
    </sheetView>
  </sheetViews>
  <sheetFormatPr defaultColWidth="8.7109375" defaultRowHeight="13.5" x14ac:dyDescent="0.25"/>
  <cols>
    <col min="1" max="1" width="55.140625" style="1" bestFit="1" customWidth="1"/>
    <col min="2" max="8" width="17.28515625" style="1" customWidth="1"/>
    <col min="9" max="11" width="27.42578125" style="1" customWidth="1"/>
    <col min="12" max="16384" width="8.7109375" style="1"/>
  </cols>
  <sheetData>
    <row r="1" spans="1:8" x14ac:dyDescent="0.25">
      <c r="A1" s="132" t="s">
        <v>52</v>
      </c>
      <c r="B1" s="132"/>
      <c r="C1" s="132"/>
      <c r="D1" s="132"/>
      <c r="E1" s="53"/>
    </row>
    <row r="2" spans="1:8" ht="44.25" customHeight="1" x14ac:dyDescent="0.3">
      <c r="A2" s="50" t="s">
        <v>44</v>
      </c>
      <c r="B2" s="13" t="s">
        <v>7</v>
      </c>
      <c r="C2" s="70" t="s">
        <v>116</v>
      </c>
      <c r="D2" s="70" t="s">
        <v>119</v>
      </c>
      <c r="E2" s="69"/>
    </row>
    <row r="3" spans="1:8" ht="33" customHeight="1" x14ac:dyDescent="0.3">
      <c r="A3" s="8" t="s">
        <v>110</v>
      </c>
      <c r="B3" s="133" t="s">
        <v>115</v>
      </c>
      <c r="C3" s="67">
        <v>4080.6</v>
      </c>
      <c r="D3" s="42">
        <v>-2.8400000000000002E-2</v>
      </c>
      <c r="E3" s="68"/>
    </row>
    <row r="4" spans="1:8" ht="35.25" customHeight="1" x14ac:dyDescent="0.3">
      <c r="A4" s="8" t="s">
        <v>8</v>
      </c>
      <c r="B4" s="134"/>
      <c r="C4" s="7">
        <v>1.3</v>
      </c>
      <c r="D4" s="42">
        <v>-4.6100000000000002E-2</v>
      </c>
    </row>
    <row r="5" spans="1:8" ht="29.25" customHeight="1" x14ac:dyDescent="0.3">
      <c r="A5" s="8" t="s">
        <v>54</v>
      </c>
      <c r="B5" s="134"/>
      <c r="C5" s="67">
        <v>16628.099999999999</v>
      </c>
      <c r="D5" s="42">
        <v>-3.6900000000000002E-2</v>
      </c>
      <c r="E5" s="68"/>
    </row>
    <row r="6" spans="1:8" ht="33" customHeight="1" x14ac:dyDescent="0.3">
      <c r="A6" s="8" t="s">
        <v>9</v>
      </c>
      <c r="B6" s="134"/>
      <c r="C6" s="7">
        <v>4.9180000000000001</v>
      </c>
      <c r="D6" s="42">
        <v>-3.6900000000000002E-2</v>
      </c>
    </row>
    <row r="7" spans="1:8" ht="47.25" customHeight="1" x14ac:dyDescent="0.3">
      <c r="A7" s="8" t="s">
        <v>55</v>
      </c>
      <c r="B7" s="135"/>
      <c r="C7" s="67">
        <v>4380.5</v>
      </c>
      <c r="D7" s="74" t="s">
        <v>120</v>
      </c>
      <c r="E7" s="68"/>
    </row>
    <row r="10" spans="1:8" x14ac:dyDescent="0.25">
      <c r="A10" s="1" t="s">
        <v>98</v>
      </c>
    </row>
    <row r="11" spans="1:8" s="2" customFormat="1" ht="39" x14ac:dyDescent="0.25">
      <c r="A11" s="12" t="s">
        <v>41</v>
      </c>
      <c r="B11" s="12" t="s">
        <v>13</v>
      </c>
      <c r="C11" s="12" t="s">
        <v>53</v>
      </c>
      <c r="D11" s="12" t="s">
        <v>10</v>
      </c>
      <c r="E11" s="12" t="s">
        <v>51</v>
      </c>
      <c r="F11" s="12" t="s">
        <v>11</v>
      </c>
      <c r="G11" s="12" t="s">
        <v>12</v>
      </c>
      <c r="H11" s="14"/>
    </row>
    <row r="12" spans="1:8" x14ac:dyDescent="0.25">
      <c r="A12" s="104" t="s">
        <v>49</v>
      </c>
      <c r="B12" s="105">
        <v>4</v>
      </c>
      <c r="C12" s="106">
        <f>B12/$B$15</f>
        <v>3.2000000000000001E-2</v>
      </c>
      <c r="D12" s="107">
        <v>18450500</v>
      </c>
      <c r="E12" s="108">
        <f>D12/$D$15</f>
        <v>1.0353784829313145E-2</v>
      </c>
      <c r="F12" s="107">
        <v>16809300</v>
      </c>
      <c r="G12" s="108">
        <f>F12/$F$15</f>
        <v>1.4769957029602768E-2</v>
      </c>
      <c r="H12" s="5"/>
    </row>
    <row r="13" spans="1:8" x14ac:dyDescent="0.25">
      <c r="A13" s="104" t="s">
        <v>127</v>
      </c>
      <c r="B13" s="105">
        <v>17</v>
      </c>
      <c r="C13" s="106">
        <f>B13/$B$15</f>
        <v>0.13600000000000001</v>
      </c>
      <c r="D13" s="107">
        <v>118540711</v>
      </c>
      <c r="E13" s="108">
        <f>D13/$D$15</f>
        <v>6.6520962315806828E-2</v>
      </c>
      <c r="F13" s="107">
        <v>99880130</v>
      </c>
      <c r="G13" s="108">
        <f t="shared" ref="G13:G15" si="0">F13/$F$15</f>
        <v>8.7762442707973454E-2</v>
      </c>
    </row>
    <row r="14" spans="1:8" x14ac:dyDescent="0.25">
      <c r="A14" s="21" t="s">
        <v>50</v>
      </c>
      <c r="B14" s="88">
        <f>B15-B12-B13</f>
        <v>104</v>
      </c>
      <c r="C14" s="89">
        <f>B14/$B$15</f>
        <v>0.83199999999999996</v>
      </c>
      <c r="D14" s="84">
        <f>D15-D12-D13</f>
        <v>1645014143</v>
      </c>
      <c r="E14" s="90">
        <f>D14/$D$15</f>
        <v>0.92312525285488001</v>
      </c>
      <c r="F14" s="84">
        <f>F15-F12-F13</f>
        <v>1021384294</v>
      </c>
      <c r="G14" s="90">
        <f t="shared" si="0"/>
        <v>0.89746760026242378</v>
      </c>
    </row>
    <row r="15" spans="1:8" x14ac:dyDescent="0.25">
      <c r="A15" s="94" t="s">
        <v>79</v>
      </c>
      <c r="B15" s="100">
        <v>125</v>
      </c>
      <c r="C15" s="101">
        <f>B15/$B$15</f>
        <v>1</v>
      </c>
      <c r="D15" s="97">
        <v>1782005354</v>
      </c>
      <c r="E15" s="102">
        <f>D15/$D$15</f>
        <v>1</v>
      </c>
      <c r="F15" s="103">
        <v>1138073724</v>
      </c>
      <c r="G15" s="102">
        <f t="shared" si="0"/>
        <v>1</v>
      </c>
    </row>
    <row r="17" spans="1:8" x14ac:dyDescent="0.25">
      <c r="B17" s="87"/>
    </row>
    <row r="18" spans="1:8" hidden="1" x14ac:dyDescent="0.25">
      <c r="A18" s="1" t="s">
        <v>92</v>
      </c>
      <c r="D18" s="5"/>
    </row>
    <row r="19" spans="1:8" s="2" customFormat="1" ht="39" hidden="1" x14ac:dyDescent="0.25">
      <c r="A19" s="12" t="s">
        <v>14</v>
      </c>
      <c r="B19" s="12" t="s">
        <v>13</v>
      </c>
      <c r="C19" s="12" t="s">
        <v>53</v>
      </c>
      <c r="D19" s="12" t="s">
        <v>80</v>
      </c>
      <c r="E19" s="12" t="s">
        <v>15</v>
      </c>
      <c r="F19" s="12" t="s">
        <v>11</v>
      </c>
      <c r="G19" s="12" t="s">
        <v>12</v>
      </c>
      <c r="H19" s="14"/>
    </row>
    <row r="20" spans="1:8" hidden="1" x14ac:dyDescent="0.25">
      <c r="A20" s="20" t="s">
        <v>91</v>
      </c>
      <c r="B20" s="20"/>
      <c r="C20" s="24" t="e">
        <f t="shared" ref="C20:C25" si="1">B20/B$25</f>
        <v>#DIV/0!</v>
      </c>
      <c r="D20" s="25"/>
      <c r="E20" s="24" t="e">
        <f t="shared" ref="E20:E25" si="2">D20/D$25</f>
        <v>#DIV/0!</v>
      </c>
      <c r="F20" s="25"/>
      <c r="G20" s="24" t="e">
        <f>F20/F$25</f>
        <v>#DIV/0!</v>
      </c>
    </row>
    <row r="21" spans="1:8" hidden="1" x14ac:dyDescent="0.25">
      <c r="A21" s="20" t="s">
        <v>65</v>
      </c>
      <c r="B21" s="20"/>
      <c r="C21" s="24" t="e">
        <f t="shared" si="1"/>
        <v>#DIV/0!</v>
      </c>
      <c r="D21" s="25"/>
      <c r="E21" s="24" t="e">
        <f t="shared" si="2"/>
        <v>#DIV/0!</v>
      </c>
      <c r="F21" s="25"/>
      <c r="G21" s="24" t="e">
        <f t="shared" ref="G21:G25" si="3">F21/F$25</f>
        <v>#DIV/0!</v>
      </c>
    </row>
    <row r="22" spans="1:8" hidden="1" x14ac:dyDescent="0.25">
      <c r="A22" s="20" t="s">
        <v>66</v>
      </c>
      <c r="B22" s="20"/>
      <c r="C22" s="24" t="e">
        <f t="shared" si="1"/>
        <v>#DIV/0!</v>
      </c>
      <c r="D22" s="25"/>
      <c r="E22" s="24" t="e">
        <f t="shared" si="2"/>
        <v>#DIV/0!</v>
      </c>
      <c r="F22" s="25"/>
      <c r="G22" s="24" t="e">
        <f t="shared" si="3"/>
        <v>#DIV/0!</v>
      </c>
    </row>
    <row r="23" spans="1:8" hidden="1" x14ac:dyDescent="0.25">
      <c r="A23" s="16" t="s">
        <v>16</v>
      </c>
      <c r="B23" s="26">
        <f>SUM(B20:B22)</f>
        <v>0</v>
      </c>
      <c r="C23" s="27" t="e">
        <f t="shared" si="1"/>
        <v>#DIV/0!</v>
      </c>
      <c r="D23" s="26">
        <f>SUM(D20:D22)</f>
        <v>0</v>
      </c>
      <c r="E23" s="27" t="e">
        <f t="shared" si="2"/>
        <v>#DIV/0!</v>
      </c>
      <c r="F23" s="26">
        <f>SUM(F20:F22)</f>
        <v>0</v>
      </c>
      <c r="G23" s="27" t="e">
        <f t="shared" si="3"/>
        <v>#DIV/0!</v>
      </c>
    </row>
    <row r="24" spans="1:8" hidden="1" x14ac:dyDescent="0.25">
      <c r="A24" s="21" t="s">
        <v>17</v>
      </c>
      <c r="B24" s="20"/>
      <c r="C24" s="24" t="e">
        <f t="shared" si="1"/>
        <v>#DIV/0!</v>
      </c>
      <c r="D24" s="25"/>
      <c r="E24" s="24" t="e">
        <f t="shared" si="2"/>
        <v>#DIV/0!</v>
      </c>
      <c r="F24" s="25"/>
      <c r="G24" s="24" t="e">
        <f t="shared" si="3"/>
        <v>#DIV/0!</v>
      </c>
    </row>
    <row r="25" spans="1:8" hidden="1" x14ac:dyDescent="0.25">
      <c r="A25" s="16" t="s">
        <v>40</v>
      </c>
      <c r="B25" s="26">
        <f>B24+B23</f>
        <v>0</v>
      </c>
      <c r="C25" s="27" t="e">
        <f t="shared" si="1"/>
        <v>#DIV/0!</v>
      </c>
      <c r="D25" s="26">
        <f>D24+D23</f>
        <v>0</v>
      </c>
      <c r="E25" s="27" t="e">
        <f t="shared" si="2"/>
        <v>#DIV/0!</v>
      </c>
      <c r="F25" s="26">
        <f>F24+F23</f>
        <v>0</v>
      </c>
      <c r="G25" s="27" t="e">
        <f t="shared" si="3"/>
        <v>#DIV/0!</v>
      </c>
    </row>
    <row r="26" spans="1:8" x14ac:dyDescent="0.25">
      <c r="B26" s="81"/>
      <c r="F26" s="75"/>
    </row>
    <row r="27" spans="1:8" x14ac:dyDescent="0.25">
      <c r="A27" s="5"/>
    </row>
    <row r="28" spans="1:8" x14ac:dyDescent="0.25">
      <c r="A28" s="5"/>
    </row>
    <row r="29" spans="1:8" x14ac:dyDescent="0.25">
      <c r="A29" s="5"/>
    </row>
  </sheetData>
  <mergeCells count="2">
    <mergeCell ref="A1:D1"/>
    <mergeCell ref="B3:B7"/>
  </mergeCells>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48BE8-3DEC-4439-BAF6-CD572872B030}">
  <sheetPr>
    <pageSetUpPr fitToPage="1"/>
  </sheetPr>
  <dimension ref="A1:G37"/>
  <sheetViews>
    <sheetView topLeftCell="A8" zoomScale="125" zoomScaleNormal="125" workbookViewId="0">
      <selection activeCell="G33" sqref="A1:G33"/>
    </sheetView>
  </sheetViews>
  <sheetFormatPr defaultColWidth="8.7109375" defaultRowHeight="13.5" x14ac:dyDescent="0.25"/>
  <cols>
    <col min="1" max="1" width="70.28515625" style="1" bestFit="1" customWidth="1"/>
    <col min="2" max="2" width="17" style="1" customWidth="1"/>
    <col min="3" max="3" width="13.7109375" style="1" customWidth="1"/>
    <col min="4" max="4" width="15.42578125" style="1" bestFit="1" customWidth="1"/>
    <col min="5" max="5" width="11.85546875" style="1" customWidth="1"/>
    <col min="6" max="6" width="15.7109375" style="1" customWidth="1"/>
    <col min="7" max="7" width="14.28515625" style="1" customWidth="1"/>
    <col min="8" max="16384" width="8.7109375" style="1"/>
  </cols>
  <sheetData>
    <row r="1" spans="1:7" ht="16.5" x14ac:dyDescent="0.3">
      <c r="A1" s="136" t="s">
        <v>56</v>
      </c>
      <c r="B1" s="136"/>
    </row>
    <row r="2" spans="1:7" ht="39.6" customHeight="1" x14ac:dyDescent="0.25">
      <c r="A2" s="11" t="s">
        <v>43</v>
      </c>
      <c r="B2" s="11" t="s">
        <v>42</v>
      </c>
      <c r="C2" s="2"/>
      <c r="D2" s="2"/>
    </row>
    <row r="3" spans="1:7" ht="33.75" customHeight="1" x14ac:dyDescent="0.3">
      <c r="A3" s="9" t="s">
        <v>0</v>
      </c>
      <c r="B3" s="71">
        <v>0.44500000000000001</v>
      </c>
    </row>
    <row r="4" spans="1:7" ht="32.25" customHeight="1" x14ac:dyDescent="0.3">
      <c r="A4" s="9" t="s">
        <v>1</v>
      </c>
      <c r="B4" s="71">
        <v>0.06</v>
      </c>
    </row>
    <row r="5" spans="1:7" ht="33" customHeight="1" x14ac:dyDescent="0.3">
      <c r="A5" s="9" t="s">
        <v>2</v>
      </c>
      <c r="B5" s="71">
        <v>3.7999999999999999E-2</v>
      </c>
    </row>
    <row r="6" spans="1:7" ht="37.5" customHeight="1" x14ac:dyDescent="0.3">
      <c r="A6" s="9" t="s">
        <v>3</v>
      </c>
      <c r="B6" s="71">
        <v>0.24</v>
      </c>
    </row>
    <row r="7" spans="1:7" ht="36" customHeight="1" x14ac:dyDescent="0.3">
      <c r="A7" s="9" t="s">
        <v>4</v>
      </c>
      <c r="B7" s="71">
        <v>0.35</v>
      </c>
    </row>
    <row r="8" spans="1:7" ht="34.5" customHeight="1" x14ac:dyDescent="0.3">
      <c r="A8" s="9" t="s">
        <v>5</v>
      </c>
      <c r="B8" s="71">
        <v>0.2</v>
      </c>
    </row>
    <row r="11" spans="1:7" x14ac:dyDescent="0.25">
      <c r="A11" s="3" t="s">
        <v>107</v>
      </c>
      <c r="B11" s="4"/>
      <c r="C11" s="4"/>
      <c r="D11" s="4"/>
    </row>
    <row r="12" spans="1:7" ht="39" x14ac:dyDescent="0.25">
      <c r="A12" s="6" t="s">
        <v>41</v>
      </c>
      <c r="B12" s="12" t="s">
        <v>13</v>
      </c>
      <c r="C12" s="12" t="s">
        <v>53</v>
      </c>
      <c r="D12" s="12" t="s">
        <v>10</v>
      </c>
      <c r="E12" s="12" t="s">
        <v>51</v>
      </c>
      <c r="F12" s="12" t="s">
        <v>11</v>
      </c>
      <c r="G12" s="12" t="s">
        <v>12</v>
      </c>
    </row>
    <row r="13" spans="1:7" x14ac:dyDescent="0.25">
      <c r="A13" s="17" t="s">
        <v>99</v>
      </c>
      <c r="B13" s="58">
        <v>16</v>
      </c>
      <c r="C13" s="22">
        <f>B13/$B$33</f>
        <v>0.128</v>
      </c>
      <c r="D13" s="18">
        <v>49318060</v>
      </c>
      <c r="E13" s="22">
        <f>D13/$D$33</f>
        <v>2.7675595861312997E-2</v>
      </c>
      <c r="F13" s="18">
        <v>45817060</v>
      </c>
      <c r="G13" s="22">
        <f>F13/$F$33</f>
        <v>4.0258428811594284E-2</v>
      </c>
    </row>
    <row r="14" spans="1:7" hidden="1" x14ac:dyDescent="0.25">
      <c r="A14" s="39" t="s">
        <v>81</v>
      </c>
      <c r="B14" s="15"/>
      <c r="C14" s="22">
        <f t="shared" ref="C14:C30" si="0">B14/$B$33</f>
        <v>0</v>
      </c>
      <c r="D14" s="19"/>
      <c r="E14" s="22">
        <f t="shared" ref="E14:E30" si="1">D14/$D$33</f>
        <v>0</v>
      </c>
      <c r="F14" s="19"/>
      <c r="G14" s="22">
        <f t="shared" ref="G14:G30" si="2">F14/$F$33</f>
        <v>0</v>
      </c>
    </row>
    <row r="15" spans="1:7" hidden="1" x14ac:dyDescent="0.25">
      <c r="A15" s="39" t="s">
        <v>82</v>
      </c>
      <c r="B15" s="15"/>
      <c r="C15" s="22">
        <f t="shared" si="0"/>
        <v>0</v>
      </c>
      <c r="D15" s="19"/>
      <c r="E15" s="22">
        <f t="shared" si="1"/>
        <v>0</v>
      </c>
      <c r="F15" s="19"/>
      <c r="G15" s="22">
        <f t="shared" si="2"/>
        <v>0</v>
      </c>
    </row>
    <row r="16" spans="1:7" hidden="1" x14ac:dyDescent="0.25">
      <c r="A16" s="39" t="s">
        <v>83</v>
      </c>
      <c r="B16" s="15"/>
      <c r="C16" s="22">
        <f t="shared" si="0"/>
        <v>0</v>
      </c>
      <c r="D16" s="19"/>
      <c r="E16" s="22">
        <f t="shared" si="1"/>
        <v>0</v>
      </c>
      <c r="F16" s="19"/>
      <c r="G16" s="22">
        <f t="shared" si="2"/>
        <v>0</v>
      </c>
    </row>
    <row r="17" spans="1:7" hidden="1" x14ac:dyDescent="0.25">
      <c r="A17" s="39" t="s">
        <v>84</v>
      </c>
      <c r="B17" s="15"/>
      <c r="C17" s="22">
        <f t="shared" si="0"/>
        <v>0</v>
      </c>
      <c r="D17" s="19"/>
      <c r="E17" s="22">
        <f t="shared" si="1"/>
        <v>0</v>
      </c>
      <c r="F17" s="19"/>
      <c r="G17" s="22">
        <f t="shared" si="2"/>
        <v>0</v>
      </c>
    </row>
    <row r="18" spans="1:7" hidden="1" x14ac:dyDescent="0.25">
      <c r="A18" s="39" t="s">
        <v>85</v>
      </c>
      <c r="B18" s="15"/>
      <c r="C18" s="22">
        <f t="shared" si="0"/>
        <v>0</v>
      </c>
      <c r="D18" s="19"/>
      <c r="E18" s="22">
        <f t="shared" si="1"/>
        <v>0</v>
      </c>
      <c r="F18" s="19"/>
      <c r="G18" s="22">
        <f t="shared" si="2"/>
        <v>0</v>
      </c>
    </row>
    <row r="19" spans="1:7" hidden="1" x14ac:dyDescent="0.25">
      <c r="A19" s="39" t="s">
        <v>86</v>
      </c>
      <c r="B19" s="15"/>
      <c r="C19" s="22">
        <f t="shared" si="0"/>
        <v>0</v>
      </c>
      <c r="D19" s="19"/>
      <c r="E19" s="22">
        <f t="shared" si="1"/>
        <v>0</v>
      </c>
      <c r="F19" s="19"/>
      <c r="G19" s="22">
        <f t="shared" si="2"/>
        <v>0</v>
      </c>
    </row>
    <row r="20" spans="1:7" hidden="1" x14ac:dyDescent="0.25">
      <c r="A20" s="39" t="s">
        <v>87</v>
      </c>
      <c r="B20" s="15"/>
      <c r="C20" s="22">
        <f t="shared" si="0"/>
        <v>0</v>
      </c>
      <c r="D20" s="19"/>
      <c r="E20" s="22">
        <f t="shared" si="1"/>
        <v>0</v>
      </c>
      <c r="F20" s="19"/>
      <c r="G20" s="22">
        <f t="shared" si="2"/>
        <v>0</v>
      </c>
    </row>
    <row r="21" spans="1:7" x14ac:dyDescent="0.25">
      <c r="A21" s="21" t="s">
        <v>123</v>
      </c>
      <c r="B21" s="15">
        <v>9</v>
      </c>
      <c r="C21" s="23">
        <f t="shared" si="0"/>
        <v>7.1999999999999995E-2</v>
      </c>
      <c r="D21" s="19">
        <v>273788058</v>
      </c>
      <c r="E21" s="23">
        <f t="shared" si="1"/>
        <v>0.15364042391087002</v>
      </c>
      <c r="F21" s="19">
        <v>116337641</v>
      </c>
      <c r="G21" s="23">
        <f t="shared" si="2"/>
        <v>0.1022232905888617</v>
      </c>
    </row>
    <row r="22" spans="1:7" x14ac:dyDescent="0.25">
      <c r="A22" s="17" t="s">
        <v>100</v>
      </c>
      <c r="B22" s="58">
        <v>30</v>
      </c>
      <c r="C22" s="22">
        <f t="shared" si="0"/>
        <v>0.24</v>
      </c>
      <c r="D22" s="18">
        <v>683052442</v>
      </c>
      <c r="E22" s="22">
        <f t="shared" si="1"/>
        <v>0.38330549370504302</v>
      </c>
      <c r="F22" s="18">
        <v>632862504</v>
      </c>
      <c r="G22" s="22">
        <f t="shared" si="2"/>
        <v>0.55608216818825351</v>
      </c>
    </row>
    <row r="23" spans="1:7" hidden="1" x14ac:dyDescent="0.25">
      <c r="A23" s="39" t="s">
        <v>81</v>
      </c>
      <c r="B23" s="15"/>
      <c r="C23" s="22">
        <f t="shared" si="0"/>
        <v>0</v>
      </c>
      <c r="D23" s="19"/>
      <c r="E23" s="22">
        <f t="shared" si="1"/>
        <v>0</v>
      </c>
      <c r="F23" s="19"/>
      <c r="G23" s="22">
        <f t="shared" si="2"/>
        <v>0</v>
      </c>
    </row>
    <row r="24" spans="1:7" hidden="1" x14ac:dyDescent="0.25">
      <c r="A24" s="39" t="s">
        <v>82</v>
      </c>
      <c r="B24" s="15"/>
      <c r="C24" s="22">
        <f t="shared" si="0"/>
        <v>0</v>
      </c>
      <c r="D24" s="19"/>
      <c r="E24" s="22">
        <f t="shared" si="1"/>
        <v>0</v>
      </c>
      <c r="F24" s="19"/>
      <c r="G24" s="22">
        <f t="shared" si="2"/>
        <v>0</v>
      </c>
    </row>
    <row r="25" spans="1:7" hidden="1" x14ac:dyDescent="0.25">
      <c r="A25" s="39" t="s">
        <v>83</v>
      </c>
      <c r="B25" s="15"/>
      <c r="C25" s="22">
        <f t="shared" si="0"/>
        <v>0</v>
      </c>
      <c r="D25" s="19"/>
      <c r="E25" s="22">
        <f t="shared" si="1"/>
        <v>0</v>
      </c>
      <c r="F25" s="19"/>
      <c r="G25" s="22">
        <f t="shared" si="2"/>
        <v>0</v>
      </c>
    </row>
    <row r="26" spans="1:7" hidden="1" x14ac:dyDescent="0.25">
      <c r="A26" s="39" t="s">
        <v>89</v>
      </c>
      <c r="B26" s="15"/>
      <c r="C26" s="22">
        <f t="shared" si="0"/>
        <v>0</v>
      </c>
      <c r="D26" s="19"/>
      <c r="E26" s="22">
        <f t="shared" si="1"/>
        <v>0</v>
      </c>
      <c r="F26" s="19"/>
      <c r="G26" s="22">
        <f t="shared" si="2"/>
        <v>0</v>
      </c>
    </row>
    <row r="27" spans="1:7" hidden="1" x14ac:dyDescent="0.25">
      <c r="A27" s="39" t="s">
        <v>90</v>
      </c>
      <c r="B27" s="15"/>
      <c r="C27" s="22">
        <f t="shared" si="0"/>
        <v>0</v>
      </c>
      <c r="D27" s="19"/>
      <c r="E27" s="22">
        <f t="shared" si="1"/>
        <v>0</v>
      </c>
      <c r="F27" s="19"/>
      <c r="G27" s="22">
        <f t="shared" si="2"/>
        <v>0</v>
      </c>
    </row>
    <row r="28" spans="1:7" hidden="1" x14ac:dyDescent="0.25">
      <c r="A28" s="39" t="s">
        <v>86</v>
      </c>
      <c r="B28" s="15"/>
      <c r="C28" s="22">
        <f t="shared" si="0"/>
        <v>0</v>
      </c>
      <c r="D28" s="19"/>
      <c r="E28" s="22">
        <f t="shared" si="1"/>
        <v>0</v>
      </c>
      <c r="F28" s="19"/>
      <c r="G28" s="22">
        <f t="shared" si="2"/>
        <v>0</v>
      </c>
    </row>
    <row r="29" spans="1:7" hidden="1" x14ac:dyDescent="0.25">
      <c r="A29" s="39" t="s">
        <v>87</v>
      </c>
      <c r="B29" s="15"/>
      <c r="C29" s="22">
        <f t="shared" si="0"/>
        <v>0</v>
      </c>
      <c r="D29" s="19"/>
      <c r="E29" s="22">
        <f t="shared" si="1"/>
        <v>0</v>
      </c>
      <c r="F29" s="19"/>
      <c r="G29" s="22">
        <f t="shared" si="2"/>
        <v>0</v>
      </c>
    </row>
    <row r="30" spans="1:7" x14ac:dyDescent="0.25">
      <c r="A30" s="21" t="s">
        <v>124</v>
      </c>
      <c r="B30" s="15">
        <v>3</v>
      </c>
      <c r="C30" s="23">
        <f t="shared" si="0"/>
        <v>2.4E-2</v>
      </c>
      <c r="D30" s="19">
        <v>167188000</v>
      </c>
      <c r="E30" s="23">
        <f t="shared" si="1"/>
        <v>9.3820144605469016E-2</v>
      </c>
      <c r="F30" s="19">
        <v>102167118</v>
      </c>
      <c r="G30" s="23">
        <f t="shared" si="2"/>
        <v>8.9771968059250265E-2</v>
      </c>
    </row>
    <row r="31" spans="1:7" x14ac:dyDescent="0.25">
      <c r="A31" s="94" t="s">
        <v>125</v>
      </c>
      <c r="B31" s="95">
        <f>SUM(B13:B30)</f>
        <v>58</v>
      </c>
      <c r="C31" s="96">
        <f>B31/$B$33</f>
        <v>0.46400000000000002</v>
      </c>
      <c r="D31" s="97">
        <f>SUM(D13:D30)</f>
        <v>1173346560</v>
      </c>
      <c r="E31" s="96">
        <f t="shared" ref="E31:E33" si="3">D31/$D$33</f>
        <v>0.65844165808269506</v>
      </c>
      <c r="F31" s="97">
        <f>SUM(F13:F30)</f>
        <v>897184323</v>
      </c>
      <c r="G31" s="96">
        <f t="shared" ref="G31:G33" si="4">F31/$F$33</f>
        <v>0.78833585564795972</v>
      </c>
    </row>
    <row r="32" spans="1:7" x14ac:dyDescent="0.25">
      <c r="A32" s="21" t="s">
        <v>88</v>
      </c>
      <c r="B32" s="86">
        <f>B33-B31</f>
        <v>67</v>
      </c>
      <c r="C32" s="85">
        <f>B32/$B$33</f>
        <v>0.53600000000000003</v>
      </c>
      <c r="D32" s="84">
        <f>D33-D31</f>
        <v>608658794</v>
      </c>
      <c r="E32" s="85">
        <f t="shared" si="3"/>
        <v>0.34155834191730494</v>
      </c>
      <c r="F32" s="84">
        <f>F33-F31</f>
        <v>240889401</v>
      </c>
      <c r="G32" s="85">
        <f>F32/$F$33</f>
        <v>0.21166414435204023</v>
      </c>
    </row>
    <row r="33" spans="1:7" x14ac:dyDescent="0.25">
      <c r="A33" s="94" t="s">
        <v>126</v>
      </c>
      <c r="B33" s="98">
        <v>125</v>
      </c>
      <c r="C33" s="96">
        <f t="shared" ref="C33" si="5">B33/$B$33</f>
        <v>1</v>
      </c>
      <c r="D33" s="97">
        <v>1782005354</v>
      </c>
      <c r="E33" s="99">
        <f t="shared" si="3"/>
        <v>1</v>
      </c>
      <c r="F33" s="97">
        <v>1138073724</v>
      </c>
      <c r="G33" s="96">
        <f t="shared" si="4"/>
        <v>1</v>
      </c>
    </row>
    <row r="34" spans="1:7" x14ac:dyDescent="0.25">
      <c r="A34" s="5"/>
    </row>
    <row r="35" spans="1:7" x14ac:dyDescent="0.25">
      <c r="A35" s="5"/>
      <c r="G35" s="76"/>
    </row>
    <row r="36" spans="1:7" x14ac:dyDescent="0.25">
      <c r="B36" s="82"/>
      <c r="C36" s="76"/>
      <c r="D36" s="75"/>
      <c r="E36" s="75"/>
      <c r="F36" s="75"/>
    </row>
    <row r="37" spans="1:7" x14ac:dyDescent="0.25">
      <c r="F37" s="75"/>
    </row>
  </sheetData>
  <mergeCells count="1">
    <mergeCell ref="A1:B1"/>
  </mergeCells>
  <pageMargins left="0.7" right="0.7" top="0.75" bottom="0.75" header="0.3" footer="0.3"/>
  <pageSetup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42288-39EB-4C24-86BD-B8DAB214E180}">
  <sheetPr>
    <pageSetUpPr fitToPage="1"/>
  </sheetPr>
  <dimension ref="A1:G27"/>
  <sheetViews>
    <sheetView tabSelected="1" topLeftCell="A12" zoomScale="125" zoomScaleNormal="125" workbookViewId="0">
      <selection activeCell="A25" sqref="A25"/>
    </sheetView>
  </sheetViews>
  <sheetFormatPr defaultColWidth="8.7109375" defaultRowHeight="13.5" x14ac:dyDescent="0.25"/>
  <cols>
    <col min="1" max="1" width="46.42578125" style="1" customWidth="1"/>
    <col min="2" max="2" width="16.28515625" style="1" customWidth="1"/>
    <col min="3" max="3" width="12.7109375" style="1" customWidth="1"/>
    <col min="4" max="4" width="17" style="1" bestFit="1" customWidth="1"/>
    <col min="5" max="5" width="12.5703125" style="1" customWidth="1"/>
    <col min="6" max="6" width="18.28515625" style="1" bestFit="1" customWidth="1"/>
    <col min="7" max="7" width="12.85546875" style="1" customWidth="1"/>
    <col min="8" max="16384" width="8.7109375" style="1"/>
  </cols>
  <sheetData>
    <row r="1" spans="1:7" ht="33.75" customHeight="1" x14ac:dyDescent="0.3">
      <c r="A1" s="137" t="s">
        <v>57</v>
      </c>
      <c r="B1" s="137"/>
    </row>
    <row r="2" spans="1:7" ht="40.5" customHeight="1" x14ac:dyDescent="0.25">
      <c r="A2" s="13" t="s">
        <v>44</v>
      </c>
      <c r="B2" s="13" t="s">
        <v>42</v>
      </c>
    </row>
    <row r="3" spans="1:7" ht="26.25" customHeight="1" x14ac:dyDescent="0.25">
      <c r="A3" s="138" t="s">
        <v>59</v>
      </c>
      <c r="B3" s="138"/>
    </row>
    <row r="4" spans="1:7" ht="33" x14ac:dyDescent="0.3">
      <c r="A4" s="51" t="s">
        <v>58</v>
      </c>
      <c r="B4" s="73">
        <v>0.74299999999999999</v>
      </c>
    </row>
    <row r="5" spans="1:7" ht="33" x14ac:dyDescent="0.3">
      <c r="A5" s="51" t="s">
        <v>45</v>
      </c>
      <c r="B5" s="73">
        <v>0.84199999999999997</v>
      </c>
    </row>
    <row r="6" spans="1:7" ht="18" customHeight="1" x14ac:dyDescent="0.25">
      <c r="A6" s="139" t="s">
        <v>60</v>
      </c>
      <c r="B6" s="139"/>
    </row>
    <row r="7" spans="1:7" ht="33" customHeight="1" x14ac:dyDescent="0.3">
      <c r="A7" s="51" t="s">
        <v>46</v>
      </c>
      <c r="B7" s="10">
        <v>1.6</v>
      </c>
    </row>
    <row r="8" spans="1:7" ht="16.5" customHeight="1" x14ac:dyDescent="0.25">
      <c r="A8" s="139" t="s">
        <v>61</v>
      </c>
      <c r="B8" s="139"/>
    </row>
    <row r="9" spans="1:7" ht="33" x14ac:dyDescent="0.3">
      <c r="A9" s="51" t="s">
        <v>62</v>
      </c>
      <c r="B9" s="10">
        <v>8</v>
      </c>
      <c r="C9" s="1" t="s">
        <v>118</v>
      </c>
    </row>
    <row r="10" spans="1:7" ht="33" x14ac:dyDescent="0.3">
      <c r="A10" s="51" t="s">
        <v>6</v>
      </c>
      <c r="B10" s="10">
        <f>2862+12798+4317+2152+1830</f>
        <v>23959</v>
      </c>
      <c r="C10" s="1" t="s">
        <v>117</v>
      </c>
    </row>
    <row r="11" spans="1:7" ht="33" x14ac:dyDescent="0.3">
      <c r="A11" s="52" t="s">
        <v>47</v>
      </c>
      <c r="B11" s="72">
        <v>0.23599999999999999</v>
      </c>
      <c r="C11" s="1" t="s">
        <v>118</v>
      </c>
    </row>
    <row r="13" spans="1:7" x14ac:dyDescent="0.25">
      <c r="A13" s="1" t="s">
        <v>112</v>
      </c>
      <c r="G13" s="49"/>
    </row>
    <row r="14" spans="1:7" ht="39" x14ac:dyDescent="0.25">
      <c r="A14" s="40" t="s">
        <v>18</v>
      </c>
      <c r="B14" s="12" t="s">
        <v>13</v>
      </c>
      <c r="C14" s="12" t="s">
        <v>53</v>
      </c>
      <c r="D14" s="12" t="s">
        <v>10</v>
      </c>
      <c r="E14" s="12" t="s">
        <v>51</v>
      </c>
      <c r="F14" s="12" t="s">
        <v>11</v>
      </c>
      <c r="G14" s="12" t="s">
        <v>12</v>
      </c>
    </row>
    <row r="15" spans="1:7" ht="21" customHeight="1" x14ac:dyDescent="0.25">
      <c r="A15" s="36" t="s">
        <v>63</v>
      </c>
      <c r="B15" s="59">
        <v>4</v>
      </c>
      <c r="C15" s="41">
        <f t="shared" ref="C15:C21" si="0">B15/$B$21</f>
        <v>3.2000000000000001E-2</v>
      </c>
      <c r="D15" s="130">
        <v>515939000</v>
      </c>
      <c r="E15" s="92">
        <f t="shared" ref="E15:E21" si="1">D15/$D$21</f>
        <v>0.28952718848004089</v>
      </c>
      <c r="F15" s="93">
        <v>95716618</v>
      </c>
      <c r="G15" s="92">
        <f t="shared" ref="G15:G21" si="2">F15/$F$21</f>
        <v>8.4104057568066659E-2</v>
      </c>
    </row>
    <row r="16" spans="1:7" ht="20.25" customHeight="1" x14ac:dyDescent="0.25">
      <c r="A16" s="36" t="s">
        <v>64</v>
      </c>
      <c r="B16" s="59">
        <v>35</v>
      </c>
      <c r="C16" s="41">
        <f t="shared" si="0"/>
        <v>0.28000000000000003</v>
      </c>
      <c r="D16" s="130">
        <v>890655860</v>
      </c>
      <c r="E16" s="92">
        <f t="shared" si="1"/>
        <v>0.49980537825028332</v>
      </c>
      <c r="F16" s="93">
        <v>728470743</v>
      </c>
      <c r="G16" s="92">
        <f t="shared" si="2"/>
        <v>0.64009099554608473</v>
      </c>
    </row>
    <row r="17" spans="1:7" ht="19.5" customHeight="1" x14ac:dyDescent="0.25">
      <c r="A17" s="166" t="s">
        <v>128</v>
      </c>
      <c r="B17" s="167">
        <v>4</v>
      </c>
      <c r="C17" s="168">
        <f t="shared" ref="C17" si="3">B17/$B$21</f>
        <v>3.2000000000000001E-2</v>
      </c>
      <c r="D17" s="169">
        <v>515939000</v>
      </c>
      <c r="E17" s="170">
        <f t="shared" ref="E17" si="4">D17/$D$21</f>
        <v>0.28952718848004089</v>
      </c>
      <c r="F17" s="171">
        <v>95716618</v>
      </c>
      <c r="G17" s="170">
        <f t="shared" ref="G17" si="5">F17/$F$21</f>
        <v>8.4104057568066659E-2</v>
      </c>
    </row>
    <row r="18" spans="1:7" ht="21" customHeight="1" x14ac:dyDescent="0.25">
      <c r="A18" s="37" t="s">
        <v>34</v>
      </c>
      <c r="B18" s="59">
        <v>11</v>
      </c>
      <c r="C18" s="41">
        <f t="shared" si="0"/>
        <v>8.7999999999999995E-2</v>
      </c>
      <c r="D18" s="91">
        <v>20812336</v>
      </c>
      <c r="E18" s="92">
        <f t="shared" si="1"/>
        <v>1.1679165807938419E-2</v>
      </c>
      <c r="F18" s="93">
        <v>17630528</v>
      </c>
      <c r="G18" s="92">
        <f t="shared" si="2"/>
        <v>1.549155175820578E-2</v>
      </c>
    </row>
    <row r="19" spans="1:7" ht="19.5" customHeight="1" x14ac:dyDescent="0.25">
      <c r="A19" s="127" t="s">
        <v>93</v>
      </c>
      <c r="B19" s="128">
        <f>B18+B15+B16</f>
        <v>50</v>
      </c>
      <c r="C19" s="109">
        <f t="shared" si="0"/>
        <v>0.4</v>
      </c>
      <c r="D19" s="129">
        <f>D15+D16+D18</f>
        <v>1427407196</v>
      </c>
      <c r="E19" s="111">
        <f t="shared" si="1"/>
        <v>0.80101173253826263</v>
      </c>
      <c r="F19" s="110">
        <f>F15+F16+F18</f>
        <v>841817889</v>
      </c>
      <c r="G19" s="111">
        <f t="shared" si="2"/>
        <v>0.73968660487235716</v>
      </c>
    </row>
    <row r="20" spans="1:7" ht="19.5" customHeight="1" x14ac:dyDescent="0.25">
      <c r="A20" s="36" t="s">
        <v>94</v>
      </c>
      <c r="B20" s="59">
        <f>B21-B19</f>
        <v>75</v>
      </c>
      <c r="C20" s="41">
        <f t="shared" si="0"/>
        <v>0.6</v>
      </c>
      <c r="D20" s="130">
        <f>D21-D19</f>
        <v>354598158</v>
      </c>
      <c r="E20" s="42">
        <f t="shared" si="1"/>
        <v>0.19898826746173737</v>
      </c>
      <c r="F20" s="131">
        <f>F21-F19</f>
        <v>296255835</v>
      </c>
      <c r="G20" s="42">
        <f t="shared" si="2"/>
        <v>0.2603133951276429</v>
      </c>
    </row>
    <row r="21" spans="1:7" ht="24" customHeight="1" x14ac:dyDescent="0.25">
      <c r="A21" s="38" t="s">
        <v>77</v>
      </c>
      <c r="B21" s="38">
        <v>125</v>
      </c>
      <c r="C21" s="109">
        <f t="shared" si="0"/>
        <v>1</v>
      </c>
      <c r="D21" s="110">
        <v>1782005354</v>
      </c>
      <c r="E21" s="111">
        <f t="shared" si="1"/>
        <v>1</v>
      </c>
      <c r="F21" s="110">
        <v>1138073724</v>
      </c>
      <c r="G21" s="111">
        <f t="shared" si="2"/>
        <v>1</v>
      </c>
    </row>
    <row r="22" spans="1:7" x14ac:dyDescent="0.25">
      <c r="A22" s="1" t="s">
        <v>129</v>
      </c>
    </row>
    <row r="23" spans="1:7" x14ac:dyDescent="0.25">
      <c r="A23" s="53" t="s">
        <v>130</v>
      </c>
    </row>
    <row r="24" spans="1:7" x14ac:dyDescent="0.25">
      <c r="A24" s="1" t="s">
        <v>131</v>
      </c>
      <c r="B24" s="5"/>
      <c r="F24" s="78"/>
      <c r="G24" s="77"/>
    </row>
    <row r="25" spans="1:7" x14ac:dyDescent="0.25">
      <c r="A25" s="1" t="s">
        <v>132</v>
      </c>
      <c r="B25" s="5"/>
    </row>
    <row r="27" spans="1:7" x14ac:dyDescent="0.25">
      <c r="B27" s="82"/>
    </row>
  </sheetData>
  <mergeCells count="4">
    <mergeCell ref="A1:B1"/>
    <mergeCell ref="A3:B3"/>
    <mergeCell ref="A6:B6"/>
    <mergeCell ref="A8:B8"/>
  </mergeCells>
  <pageMargins left="0.7" right="0.7" top="0.75" bottom="0.75" header="0.3" footer="0.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FD75-C781-4ACA-92C9-3B1C6211AEA7}">
  <sheetPr>
    <pageSetUpPr fitToPage="1"/>
  </sheetPr>
  <dimension ref="A1:H27"/>
  <sheetViews>
    <sheetView topLeftCell="G10" zoomScaleNormal="100" workbookViewId="0">
      <selection activeCell="R23" sqref="A1:R23"/>
    </sheetView>
  </sheetViews>
  <sheetFormatPr defaultColWidth="8.85546875" defaultRowHeight="16.5" x14ac:dyDescent="0.3"/>
  <cols>
    <col min="1" max="1" width="32.42578125" style="43" customWidth="1"/>
    <col min="2" max="2" width="24.5703125" style="43" customWidth="1"/>
    <col min="3" max="3" width="19.5703125" style="43" customWidth="1"/>
    <col min="4" max="4" width="20.42578125" style="43" customWidth="1"/>
    <col min="5" max="5" width="21.28515625" style="43" customWidth="1"/>
    <col min="6" max="6" width="19.85546875" style="43" bestFit="1" customWidth="1"/>
    <col min="7" max="8" width="15" style="43" customWidth="1"/>
    <col min="9" max="16384" width="8.85546875" style="43"/>
  </cols>
  <sheetData>
    <row r="1" spans="1:8" x14ac:dyDescent="0.3">
      <c r="A1" s="150" t="s">
        <v>75</v>
      </c>
      <c r="B1" s="151"/>
      <c r="C1" s="151"/>
      <c r="D1" s="151"/>
      <c r="E1" s="152"/>
    </row>
    <row r="2" spans="1:8" x14ac:dyDescent="0.3">
      <c r="A2" s="153" t="s">
        <v>67</v>
      </c>
      <c r="B2" s="28" t="s">
        <v>19</v>
      </c>
      <c r="C2" s="28" t="s">
        <v>21</v>
      </c>
      <c r="D2" s="28" t="s">
        <v>22</v>
      </c>
      <c r="E2" s="28" t="s">
        <v>23</v>
      </c>
    </row>
    <row r="3" spans="1:8" ht="40.5" x14ac:dyDescent="0.3">
      <c r="A3" s="154"/>
      <c r="B3" s="29" t="s">
        <v>20</v>
      </c>
      <c r="C3" s="29" t="s">
        <v>68</v>
      </c>
      <c r="D3" s="29" t="s">
        <v>69</v>
      </c>
      <c r="E3" s="29" t="s">
        <v>70</v>
      </c>
    </row>
    <row r="4" spans="1:8" ht="35.25" customHeight="1" x14ac:dyDescent="0.3">
      <c r="A4" s="30" t="s">
        <v>35</v>
      </c>
      <c r="B4" s="140" t="s">
        <v>114</v>
      </c>
      <c r="C4" s="141"/>
      <c r="D4" s="141"/>
      <c r="E4" s="142"/>
    </row>
    <row r="5" spans="1:8" ht="33.75" customHeight="1" x14ac:dyDescent="0.3">
      <c r="A5" s="30" t="s">
        <v>36</v>
      </c>
      <c r="B5" s="143"/>
      <c r="C5" s="144"/>
      <c r="D5" s="144"/>
      <c r="E5" s="145"/>
    </row>
    <row r="6" spans="1:8" ht="46.5" customHeight="1" x14ac:dyDescent="0.3">
      <c r="A6" s="31" t="s">
        <v>37</v>
      </c>
      <c r="B6" s="143"/>
      <c r="C6" s="144"/>
      <c r="D6" s="144"/>
      <c r="E6" s="145"/>
    </row>
    <row r="7" spans="1:8" ht="16.5" customHeight="1" x14ac:dyDescent="0.3">
      <c r="A7" s="32" t="s">
        <v>38</v>
      </c>
      <c r="B7" s="146"/>
      <c r="C7" s="147"/>
      <c r="D7" s="147"/>
      <c r="E7" s="148"/>
    </row>
    <row r="8" spans="1:8" ht="18" customHeight="1" x14ac:dyDescent="0.3"/>
    <row r="9" spans="1:8" x14ac:dyDescent="0.3">
      <c r="A9" s="46" t="s">
        <v>39</v>
      </c>
    </row>
    <row r="10" spans="1:8" x14ac:dyDescent="0.3">
      <c r="A10" s="47" t="s">
        <v>111</v>
      </c>
    </row>
    <row r="11" spans="1:8" x14ac:dyDescent="0.3">
      <c r="A11" s="47" t="s">
        <v>103</v>
      </c>
    </row>
    <row r="12" spans="1:8" x14ac:dyDescent="0.3">
      <c r="A12" s="47" t="s">
        <v>104</v>
      </c>
    </row>
    <row r="13" spans="1:8" ht="16.5" customHeight="1" x14ac:dyDescent="0.3">
      <c r="A13" s="47" t="s">
        <v>105</v>
      </c>
    </row>
    <row r="14" spans="1:8" x14ac:dyDescent="0.3">
      <c r="A14" s="47" t="s">
        <v>106</v>
      </c>
    </row>
    <row r="15" spans="1:8" ht="66.75" customHeight="1" x14ac:dyDescent="0.3">
      <c r="A15" s="149" t="s">
        <v>71</v>
      </c>
      <c r="B15" s="149"/>
      <c r="C15" s="149"/>
      <c r="D15" s="149"/>
      <c r="E15" s="149"/>
      <c r="F15" s="149"/>
      <c r="G15" s="149"/>
      <c r="H15" s="57"/>
    </row>
    <row r="16" spans="1:8" ht="27.75" customHeight="1" x14ac:dyDescent="0.3">
      <c r="A16" s="45"/>
      <c r="B16" s="45"/>
      <c r="C16" s="45"/>
      <c r="D16" s="45"/>
      <c r="E16" s="45"/>
      <c r="F16" s="45"/>
      <c r="G16" s="45"/>
      <c r="H16" s="45"/>
    </row>
    <row r="17" spans="1:8" x14ac:dyDescent="0.3">
      <c r="A17" s="43" t="s">
        <v>108</v>
      </c>
    </row>
    <row r="18" spans="1:8" ht="39.75" x14ac:dyDescent="0.3">
      <c r="A18" s="6" t="s">
        <v>41</v>
      </c>
      <c r="B18" s="12" t="s">
        <v>13</v>
      </c>
      <c r="C18" s="12" t="s">
        <v>53</v>
      </c>
      <c r="D18" s="12" t="s">
        <v>10</v>
      </c>
      <c r="E18" s="12" t="s">
        <v>51</v>
      </c>
      <c r="F18" s="12" t="s">
        <v>11</v>
      </c>
      <c r="G18" s="54" t="s">
        <v>12</v>
      </c>
      <c r="H18" s="55"/>
    </row>
    <row r="19" spans="1:8" ht="27" customHeight="1" x14ac:dyDescent="0.3">
      <c r="A19" s="122" t="s">
        <v>96</v>
      </c>
      <c r="B19" s="123">
        <v>21</v>
      </c>
      <c r="C19" s="124">
        <f>B19/$B$21</f>
        <v>0.16800000000000001</v>
      </c>
      <c r="D19" s="125">
        <v>89912930</v>
      </c>
      <c r="E19" s="124">
        <f>D19/$D$21</f>
        <v>5.0456038079894565E-2</v>
      </c>
      <c r="F19" s="125">
        <v>87976525</v>
      </c>
      <c r="G19" s="126">
        <f>F19/$F$21</f>
        <v>7.7303010468239231E-2</v>
      </c>
      <c r="H19" s="56"/>
    </row>
    <row r="20" spans="1:8" ht="30" customHeight="1" x14ac:dyDescent="0.3">
      <c r="A20" s="10" t="s">
        <v>95</v>
      </c>
      <c r="B20" s="60">
        <f>B21-B19</f>
        <v>104</v>
      </c>
      <c r="C20" s="116">
        <f t="shared" ref="C20:C21" si="0">B20/$B$21</f>
        <v>0.83199999999999996</v>
      </c>
      <c r="D20" s="117">
        <f>D21-D19</f>
        <v>1692092424</v>
      </c>
      <c r="E20" s="62">
        <f>D20/$D$21</f>
        <v>0.94954396192010548</v>
      </c>
      <c r="F20" s="63">
        <f>F21-F19</f>
        <v>1050097199</v>
      </c>
      <c r="G20" s="64">
        <f>F20/$F$21</f>
        <v>0.92269698953176083</v>
      </c>
      <c r="H20" s="56"/>
    </row>
    <row r="21" spans="1:8" ht="29.25" customHeight="1" x14ac:dyDescent="0.3">
      <c r="A21" s="112" t="s">
        <v>77</v>
      </c>
      <c r="B21" s="112">
        <v>125</v>
      </c>
      <c r="C21" s="113">
        <f t="shared" si="0"/>
        <v>1</v>
      </c>
      <c r="D21" s="114">
        <v>1782005354</v>
      </c>
      <c r="E21" s="113">
        <f t="shared" ref="E21" si="1">D21/$D$21</f>
        <v>1</v>
      </c>
      <c r="F21" s="114">
        <v>1138073724</v>
      </c>
      <c r="G21" s="115">
        <f>F21/$F$21</f>
        <v>1</v>
      </c>
      <c r="H21" s="56"/>
    </row>
    <row r="23" spans="1:8" x14ac:dyDescent="0.3">
      <c r="A23" s="1" t="s">
        <v>102</v>
      </c>
    </row>
    <row r="25" spans="1:8" x14ac:dyDescent="0.3">
      <c r="F25" s="79"/>
    </row>
    <row r="27" spans="1:8" x14ac:dyDescent="0.3">
      <c r="B27" s="83"/>
    </row>
  </sheetData>
  <mergeCells count="4">
    <mergeCell ref="B4:E7"/>
    <mergeCell ref="A15:G15"/>
    <mergeCell ref="A1:E1"/>
    <mergeCell ref="A2:A3"/>
  </mergeCells>
  <pageMargins left="0.7" right="0.7" top="0.75" bottom="0.75" header="0.3" footer="0.3"/>
  <pageSetup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F36D8-F953-4BD5-9570-9D96CB9DA6FA}">
  <sheetPr>
    <pageSetUpPr fitToPage="1"/>
  </sheetPr>
  <dimension ref="A1:H19"/>
  <sheetViews>
    <sheetView topLeftCell="K1" zoomScale="110" zoomScaleNormal="110" workbookViewId="0">
      <selection activeCell="Y11" sqref="Y11"/>
    </sheetView>
  </sheetViews>
  <sheetFormatPr defaultColWidth="8.85546875" defaultRowHeight="15" x14ac:dyDescent="0.25"/>
  <cols>
    <col min="1" max="1" width="25.140625" customWidth="1"/>
    <col min="2" max="3" width="16.42578125" customWidth="1"/>
    <col min="4" max="4" width="17.28515625" bestFit="1" customWidth="1"/>
    <col min="5" max="5" width="16.42578125" customWidth="1"/>
    <col min="6" max="6" width="17.28515625" bestFit="1" customWidth="1"/>
    <col min="7" max="7" width="16.42578125" customWidth="1"/>
    <col min="8" max="8" width="11.5703125" bestFit="1" customWidth="1"/>
    <col min="9" max="9" width="4.7109375" customWidth="1"/>
  </cols>
  <sheetData>
    <row r="1" spans="1:8" ht="43.5" customHeight="1" x14ac:dyDescent="0.25">
      <c r="A1" s="155" t="s">
        <v>73</v>
      </c>
      <c r="B1" s="155"/>
      <c r="C1" s="155"/>
      <c r="D1" s="155"/>
      <c r="E1" s="155"/>
      <c r="F1" s="155"/>
      <c r="G1" s="155"/>
      <c r="H1" s="155"/>
    </row>
    <row r="2" spans="1:8" ht="50.1" customHeight="1" x14ac:dyDescent="0.25">
      <c r="A2" s="33" t="s">
        <v>24</v>
      </c>
      <c r="B2" s="33" t="s">
        <v>25</v>
      </c>
      <c r="C2" s="33" t="s">
        <v>26</v>
      </c>
      <c r="D2" s="33" t="s">
        <v>27</v>
      </c>
      <c r="E2" s="33" t="s">
        <v>28</v>
      </c>
      <c r="F2" s="33" t="s">
        <v>29</v>
      </c>
      <c r="G2" s="33" t="s">
        <v>30</v>
      </c>
      <c r="H2" s="33" t="s">
        <v>31</v>
      </c>
    </row>
    <row r="3" spans="1:8" x14ac:dyDescent="0.25">
      <c r="A3" s="33" t="s">
        <v>32</v>
      </c>
      <c r="B3" s="157" t="s">
        <v>114</v>
      </c>
      <c r="C3" s="158"/>
      <c r="D3" s="158"/>
      <c r="E3" s="158"/>
      <c r="F3" s="158"/>
      <c r="G3" s="158"/>
      <c r="H3" s="159"/>
    </row>
    <row r="4" spans="1:8" x14ac:dyDescent="0.25">
      <c r="A4" s="33" t="s">
        <v>33</v>
      </c>
      <c r="B4" s="160"/>
      <c r="C4" s="161"/>
      <c r="D4" s="161"/>
      <c r="E4" s="161"/>
      <c r="F4" s="161"/>
      <c r="G4" s="161"/>
      <c r="H4" s="162"/>
    </row>
    <row r="5" spans="1:8" ht="34.5" customHeight="1" x14ac:dyDescent="0.25">
      <c r="A5" s="33" t="s">
        <v>78</v>
      </c>
      <c r="B5" s="160"/>
      <c r="C5" s="161"/>
      <c r="D5" s="161"/>
      <c r="E5" s="161"/>
      <c r="F5" s="161"/>
      <c r="G5" s="161"/>
      <c r="H5" s="162"/>
    </row>
    <row r="6" spans="1:8" ht="34.5" customHeight="1" x14ac:dyDescent="0.25">
      <c r="A6" s="33" t="s">
        <v>72</v>
      </c>
      <c r="B6" s="163"/>
      <c r="C6" s="164"/>
      <c r="D6" s="164"/>
      <c r="E6" s="164"/>
      <c r="F6" s="164"/>
      <c r="G6" s="164"/>
      <c r="H6" s="165"/>
    </row>
    <row r="8" spans="1:8" x14ac:dyDescent="0.25">
      <c r="A8" s="156" t="s">
        <v>101</v>
      </c>
      <c r="B8" s="156"/>
      <c r="C8" s="156"/>
    </row>
    <row r="9" spans="1:8" x14ac:dyDescent="0.25">
      <c r="A9" s="48"/>
      <c r="B9" s="48"/>
      <c r="C9" s="48"/>
    </row>
    <row r="10" spans="1:8" ht="20.25" customHeight="1" x14ac:dyDescent="0.3">
      <c r="A10" s="43" t="s">
        <v>109</v>
      </c>
    </row>
    <row r="11" spans="1:8" ht="39.75" x14ac:dyDescent="0.3">
      <c r="A11" s="6" t="s">
        <v>41</v>
      </c>
      <c r="B11" s="12" t="s">
        <v>13</v>
      </c>
      <c r="C11" s="12" t="s">
        <v>53</v>
      </c>
      <c r="D11" s="12" t="s">
        <v>10</v>
      </c>
      <c r="E11" s="12" t="s">
        <v>51</v>
      </c>
      <c r="F11" s="12" t="s">
        <v>11</v>
      </c>
      <c r="G11" s="12" t="s">
        <v>12</v>
      </c>
      <c r="H11" s="43"/>
    </row>
    <row r="12" spans="1:8" ht="16.5" x14ac:dyDescent="0.3">
      <c r="A12" s="118" t="s">
        <v>76</v>
      </c>
      <c r="B12" s="119">
        <v>3</v>
      </c>
      <c r="C12" s="120">
        <f>B12/$B$14</f>
        <v>2.4E-2</v>
      </c>
      <c r="D12" s="121">
        <v>2082047</v>
      </c>
      <c r="E12" s="120">
        <f>D12/$D$14</f>
        <v>1.1683730328455567E-3</v>
      </c>
      <c r="F12" s="121">
        <v>2082047</v>
      </c>
      <c r="G12" s="120">
        <f>F12/$F$14</f>
        <v>1.8294482651635318E-3</v>
      </c>
      <c r="H12" s="43"/>
    </row>
    <row r="13" spans="1:8" ht="33" x14ac:dyDescent="0.3">
      <c r="A13" s="44" t="s">
        <v>97</v>
      </c>
      <c r="B13" s="61">
        <f>B14-B12</f>
        <v>122</v>
      </c>
      <c r="C13" s="116">
        <f t="shared" ref="C13:C14" si="0">B13/$B$14</f>
        <v>0.97599999999999998</v>
      </c>
      <c r="D13" s="117">
        <f>D14-D12</f>
        <v>1779923307</v>
      </c>
      <c r="E13" s="65">
        <f t="shared" ref="E13:E14" si="1">D13/$D$14</f>
        <v>0.99883162696715444</v>
      </c>
      <c r="F13" s="66">
        <f>F14-F12</f>
        <v>1135991677</v>
      </c>
      <c r="G13" s="65">
        <f t="shared" ref="G13:G14" si="2">F13/$F$14</f>
        <v>0.99817055173483649</v>
      </c>
      <c r="H13" s="43"/>
    </row>
    <row r="14" spans="1:8" ht="29.25" customHeight="1" x14ac:dyDescent="0.3">
      <c r="A14" s="112" t="s">
        <v>79</v>
      </c>
      <c r="B14" s="112">
        <v>125</v>
      </c>
      <c r="C14" s="113">
        <f t="shared" si="0"/>
        <v>1</v>
      </c>
      <c r="D14" s="114">
        <v>1782005354</v>
      </c>
      <c r="E14" s="113">
        <f t="shared" si="1"/>
        <v>1</v>
      </c>
      <c r="F14" s="114">
        <v>1138073724</v>
      </c>
      <c r="G14" s="113">
        <f t="shared" si="2"/>
        <v>1</v>
      </c>
      <c r="H14" s="43"/>
    </row>
    <row r="15" spans="1:8" ht="27.75" customHeight="1" x14ac:dyDescent="0.3">
      <c r="A15" s="43"/>
      <c r="B15" s="43"/>
      <c r="C15" s="43"/>
      <c r="D15" s="43"/>
      <c r="E15" s="43"/>
      <c r="F15" s="43"/>
      <c r="G15" s="43"/>
      <c r="H15" s="43"/>
    </row>
    <row r="16" spans="1:8" ht="16.5" x14ac:dyDescent="0.3">
      <c r="A16" s="1" t="s">
        <v>122</v>
      </c>
      <c r="B16" s="43"/>
      <c r="C16" s="43"/>
      <c r="D16" s="43"/>
      <c r="E16" s="43"/>
      <c r="F16" s="43"/>
      <c r="G16" s="43"/>
      <c r="H16" s="43"/>
    </row>
    <row r="17" spans="1:8" ht="16.5" x14ac:dyDescent="0.3">
      <c r="A17" s="1" t="s">
        <v>121</v>
      </c>
      <c r="B17" s="43"/>
      <c r="C17" s="43"/>
      <c r="D17" s="43"/>
      <c r="E17" s="43"/>
      <c r="F17" s="79"/>
      <c r="G17" s="43"/>
      <c r="H17" s="43"/>
    </row>
    <row r="18" spans="1:8" ht="16.5" x14ac:dyDescent="0.3">
      <c r="A18" s="43"/>
      <c r="B18" s="43"/>
      <c r="C18" s="43"/>
      <c r="D18" s="43"/>
      <c r="E18" s="43"/>
      <c r="F18" s="43"/>
      <c r="G18" s="43"/>
      <c r="H18" s="43"/>
    </row>
    <row r="19" spans="1:8" x14ac:dyDescent="0.25">
      <c r="F19" s="80"/>
    </row>
  </sheetData>
  <mergeCells count="3">
    <mergeCell ref="A1:H1"/>
    <mergeCell ref="A8:C8"/>
    <mergeCell ref="B3:H6"/>
  </mergeCells>
  <pageMargins left="0.7" right="0.7" top="0.75" bottom="0.75" header="0.3" footer="0.3"/>
  <pageSetup scale="48"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053BEC1C0D7745BD3ED40BDD571185" ma:contentTypeVersion="8" ma:contentTypeDescription="Create a new document." ma:contentTypeScope="" ma:versionID="4aff44a1ccb5e7baa16cbcd58d9348a8">
  <xsd:schema xmlns:xsd="http://www.w3.org/2001/XMLSchema" xmlns:xs="http://www.w3.org/2001/XMLSchema" xmlns:p="http://schemas.microsoft.com/office/2006/metadata/properties" xmlns:ns2="3d242691-4e42-4e5a-9798-28a4986affa6" xmlns:ns3="36fffd94-0754-4d9f-b1e5-147c01838173" targetNamespace="http://schemas.microsoft.com/office/2006/metadata/properties" ma:root="true" ma:fieldsID="ed782575e9447b883dbf05a1fa4fd407" ns2:_="" ns3:_="">
    <xsd:import namespace="3d242691-4e42-4e5a-9798-28a4986affa6"/>
    <xsd:import namespace="36fffd94-0754-4d9f-b1e5-147c018381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42691-4e42-4e5a-9798-28a4986af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fffd94-0754-4d9f-b1e5-147c0183817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BE050F-C2F1-4302-86D2-F2413DA05E6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3d242691-4e42-4e5a-9798-28a4986affa6"/>
    <ds:schemaRef ds:uri="http://purl.org/dc/terms/"/>
    <ds:schemaRef ds:uri="http://schemas.openxmlformats.org/package/2006/metadata/core-properties"/>
    <ds:schemaRef ds:uri="36fffd94-0754-4d9f-b1e5-147c01838173"/>
    <ds:schemaRef ds:uri="http://www.w3.org/XML/1998/namespace"/>
    <ds:schemaRef ds:uri="http://purl.org/dc/dcmitype/"/>
  </ds:schemaRefs>
</ds:datastoreItem>
</file>

<file path=customXml/itemProps2.xml><?xml version="1.0" encoding="utf-8"?>
<ds:datastoreItem xmlns:ds="http://schemas.openxmlformats.org/officeDocument/2006/customXml" ds:itemID="{BEB159B8-A408-4C35-9DFF-DCBC662FF33D}">
  <ds:schemaRefs>
    <ds:schemaRef ds:uri="http://schemas.microsoft.com/sharepoint/v3/contenttype/forms"/>
  </ds:schemaRefs>
</ds:datastoreItem>
</file>

<file path=customXml/itemProps3.xml><?xml version="1.0" encoding="utf-8"?>
<ds:datastoreItem xmlns:ds="http://schemas.openxmlformats.org/officeDocument/2006/customXml" ds:itemID="{B4E36751-905B-483A-92D1-FAB896989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42691-4e42-4e5a-9798-28a4986affa6"/>
    <ds:schemaRef ds:uri="36fffd94-0754-4d9f-b1e5-147c01838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Summary Page</vt:lpstr>
      <vt:lpstr>PM1</vt:lpstr>
      <vt:lpstr>PM2</vt:lpstr>
      <vt:lpstr>PM3</vt:lpstr>
      <vt:lpstr>TAM</vt:lpstr>
      <vt:lpstr>Transit Safety</vt:lpstr>
      <vt:lpstr>'PM1'!Print_Area</vt:lpstr>
      <vt:lpstr>'PM2'!Print_Area</vt:lpstr>
      <vt:lpstr>'PM3'!Print_Area</vt:lpstr>
      <vt:lpstr>TAM!Print_Area</vt:lpstr>
      <vt:lpstr>'Transit Safety'!Print_Area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Freduah-Agyemang</dc:creator>
  <cp:lastModifiedBy>Ty Phimmasone</cp:lastModifiedBy>
  <cp:lastPrinted>2024-07-03T20:58:04Z</cp:lastPrinted>
  <dcterms:created xsi:type="dcterms:W3CDTF">2020-11-05T00:45:36Z</dcterms:created>
  <dcterms:modified xsi:type="dcterms:W3CDTF">2024-07-29T20:24:06Z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0x01010090053BEC1C0D7745BD3ED40BDD571185</vt:lpwstr>
  </property>
</Properties>
</file>